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esamt" sheetId="1" state="visible" r:id="rId2"/>
    <sheet name="BMBF-DLR" sheetId="2" state="visible" r:id="rId3"/>
    <sheet name="PARTNERFORUM" sheetId="3" state="visible" r:id="rId4"/>
    <sheet name="FFKiTa" sheetId="4" state="visible" r:id="rId5"/>
    <sheet name="FFSchule" sheetId="5" state="visible" r:id="rId6"/>
    <sheet name="FFBBNE" sheetId="6" state="visible" r:id="rId7"/>
    <sheet name="FFHoch" sheetId="7" state="visible" r:id="rId8"/>
    <sheet name="FFNonformal" sheetId="8" state="visible" r:id="rId9"/>
    <sheet name="FFKommune" sheetId="9" state="visible" r:id="rId10"/>
    <sheet name="youpaN" sheetId="10" state="visible" r:id="rId11"/>
    <sheet name="PNFrühB" sheetId="11" state="visible" r:id="rId12"/>
    <sheet name="PNBBNE" sheetId="12" state="visible" r:id="rId13"/>
    <sheet name="PNHoch" sheetId="13" state="visible" r:id="rId14"/>
    <sheet name="PNMedien" sheetId="14" state="visible" r:id="rId15"/>
    <sheet name="PNBiodiv" sheetId="15" state="visible" r:id="rId16"/>
    <sheet name="PNaußersch" sheetId="16" state="visible" r:id="rId17"/>
    <sheet name="PNKultur" sheetId="17" state="visible" r:id="rId18"/>
    <sheet name="PNÖkonomie" sheetId="18" state="visible" r:id="rId19"/>
    <sheet name="PNKommunen" sheetId="19" state="visible" r:id="rId2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<sst xmlns="http://schemas.openxmlformats.org/spreadsheetml/2006/main" count="693" uniqueCount="181">
  <si>
    <r>
      <rPr>
        <b val="true"/>
        <sz val="20"/>
        <color rgb="FFFF0000"/>
        <rFont val="Calibri"/>
        <family val="2"/>
        <charset val="1"/>
      </rPr>
      <t xml:space="preserve">Bitte auf dieser Seite </t>
    </r>
    <r>
      <rPr>
        <b val="true"/>
        <u val="single"/>
        <sz val="20"/>
        <color rgb="FFFF0000"/>
        <rFont val="Calibri"/>
        <family val="2"/>
        <charset val="1"/>
      </rPr>
      <t xml:space="preserve">KEINE ZAHLEN</t>
    </r>
    <r>
      <rPr>
        <b val="true"/>
        <sz val="20"/>
        <color rgb="FFFF0000"/>
        <rFont val="Calibri"/>
        <family val="2"/>
        <charset val="1"/>
      </rPr>
      <t xml:space="preserve"> eintragen - Eintragungen </t>
    </r>
    <r>
      <rPr>
        <b val="true"/>
        <u val="single"/>
        <sz val="20"/>
        <color rgb="FFFF0000"/>
        <rFont val="Calibri"/>
        <family val="2"/>
        <charset val="1"/>
      </rPr>
      <t xml:space="preserve">NUR</t>
    </r>
    <r>
      <rPr>
        <b val="true"/>
        <sz val="20"/>
        <color rgb="FFFF0000"/>
        <rFont val="Calibri"/>
        <family val="2"/>
        <charset val="1"/>
      </rPr>
      <t xml:space="preserve"> in den Tabellenblättern der FF oder PN (s. Reiter unten)</t>
    </r>
  </si>
  <si>
    <t xml:space="preserve">Die Daten aus den Tabellenblätter werden automatisch auf diese Seite übertragen</t>
  </si>
  <si>
    <t xml:space="preserve">AUTOR*INNEN: Dr. Manfred Beck (Co-Vorsitzender Forum Kommunen), Ralf Behrens (Mitglied Forum Kommunen), Birgit Eschenlohr (Mitglied Forum Kommunen), Klemens Gieles (Co-Sprecher Partnernetzwerk Kulturelle Bildung und Kulturpolitik), Friedrich Hagedorn (designiertes Mitglied Forum Non-formales und informelles Lernen / Jugend ), Dr. Thomas Klein (Co-Sprecher Partnernetzwerk Medien), Madeleine Porr (Mitglied Partnernetzwerk Außerschulische Bildungswelten)</t>
  </si>
  <si>
    <t xml:space="preserve">Stand: 18.08.2021</t>
  </si>
  <si>
    <t xml:space="preserve">Gesamt</t>
  </si>
  <si>
    <t xml:space="preserve">Übergeordnete Bereiche BMBF/DLR</t>
  </si>
  <si>
    <t xml:space="preserve">Personal</t>
  </si>
  <si>
    <t xml:space="preserve">Koordinierung</t>
  </si>
  <si>
    <t xml:space="preserve">wissenschaftliche Begleitung</t>
  </si>
  <si>
    <t xml:space="preserve">Öffentlichkeitsarbeit</t>
  </si>
  <si>
    <t xml:space="preserve">Veranstaltungen</t>
  </si>
  <si>
    <r>
      <rPr>
        <b val="true"/>
        <sz val="12"/>
        <rFont val="Calibri"/>
        <family val="2"/>
        <charset val="1"/>
      </rPr>
      <t xml:space="preserve">Gesamt Kosten BMBF/DLR </t>
    </r>
    <r>
      <rPr>
        <b val="true"/>
        <sz val="12"/>
        <color rgb="FFFF0000"/>
        <rFont val="Calibri"/>
        <family val="2"/>
        <charset val="1"/>
      </rPr>
      <t xml:space="preserve">*</t>
    </r>
  </si>
  <si>
    <r>
      <rPr>
        <b val="true"/>
        <sz val="14"/>
        <color rgb="FF2E75B6"/>
        <rFont val="Calibri"/>
        <family val="2"/>
        <charset val="1"/>
      </rPr>
      <t xml:space="preserve">Projektfonds</t>
    </r>
    <r>
      <rPr>
        <b val="true"/>
        <vertAlign val="superscript"/>
        <sz val="14"/>
        <rFont val="Calibri"/>
        <family val="2"/>
        <charset val="1"/>
      </rPr>
      <t xml:space="preserve">4</t>
    </r>
  </si>
  <si>
    <r>
      <rPr>
        <sz val="12"/>
        <color rgb="FF2E75B6"/>
        <rFont val="Calibri"/>
        <family val="2"/>
        <charset val="1"/>
      </rPr>
      <t xml:space="preserve">Gesamt Kosten BMBF/DLR </t>
    </r>
    <r>
      <rPr>
        <b val="true"/>
        <sz val="12"/>
        <color rgb="FFFF0000"/>
        <rFont val="Calibri"/>
        <family val="2"/>
        <charset val="1"/>
      </rPr>
      <t xml:space="preserve">*</t>
    </r>
  </si>
  <si>
    <t xml:space="preserve">Gesamt Projektfonds</t>
  </si>
  <si>
    <r>
      <rPr>
        <b val="true"/>
        <sz val="14"/>
        <color rgb="FF2E75B6"/>
        <rFont val="Calibri"/>
        <family val="2"/>
        <charset val="1"/>
      </rPr>
      <t xml:space="preserve">Summe Übergeordnete Bereiche BMBF/DLR </t>
    </r>
    <r>
      <rPr>
        <b val="true"/>
        <sz val="14"/>
        <color rgb="FFFF0000"/>
        <rFont val="Calibri"/>
        <family val="2"/>
        <charset val="1"/>
      </rPr>
      <t xml:space="preserve">*</t>
    </r>
  </si>
  <si>
    <t xml:space="preserve">Partnerforum</t>
  </si>
  <si>
    <t xml:space="preserve">Gremienarbeit</t>
  </si>
  <si>
    <r>
      <rPr>
        <sz val="11"/>
        <rFont val="Calibri"/>
        <family val="2"/>
        <charset val="1"/>
      </rPr>
      <t xml:space="preserve">Personal 2x100% TV E13</t>
    </r>
    <r>
      <rPr>
        <b val="true"/>
        <vertAlign val="superscript"/>
        <sz val="14"/>
        <rFont val="Calibri"/>
        <family val="2"/>
        <charset val="1"/>
      </rPr>
      <t xml:space="preserve">1</t>
    </r>
    <r>
      <rPr>
        <sz val="11"/>
        <rFont val="Calibri"/>
        <family val="2"/>
        <charset val="1"/>
      </rPr>
      <t xml:space="preserve"> (Betreuung und Koordinierung des Gremiums) + 10,5x100% TV E13</t>
    </r>
    <r>
      <rPr>
        <b val="true"/>
        <vertAlign val="superscript"/>
        <sz val="14"/>
        <rFont val="Calibri"/>
        <family val="2"/>
        <charset val="1"/>
      </rPr>
      <t xml:space="preserve">1</t>
    </r>
    <r>
      <rPr>
        <sz val="11"/>
        <rFont val="Calibri"/>
        <family val="2"/>
        <charset val="1"/>
      </rPr>
      <t xml:space="preserve"> (je 1,5 Stellen pro Bildungsbereich)</t>
    </r>
  </si>
  <si>
    <t xml:space="preserve">Bürokosten</t>
  </si>
  <si>
    <t xml:space="preserve">Overhead (20% Personalkosten)</t>
  </si>
  <si>
    <r>
      <rPr>
        <sz val="11"/>
        <rFont val="Calibri"/>
        <family val="2"/>
        <charset val="1"/>
      </rPr>
      <t xml:space="preserve">Sitzungsgelder (10 Selbstständige, 1 Sitzung/Monat)</t>
    </r>
    <r>
      <rPr>
        <b val="true"/>
        <vertAlign val="superscript"/>
        <sz val="14"/>
        <rFont val="Calibri"/>
        <family val="2"/>
        <charset val="1"/>
      </rPr>
      <t xml:space="preserve">2</t>
    </r>
  </si>
  <si>
    <r>
      <rPr>
        <sz val="11"/>
        <color rgb="FF000000"/>
        <rFont val="Calibri"/>
        <family val="2"/>
        <charset val="1"/>
      </rPr>
      <t xml:space="preserve">Fahrtkosten/Unterkunft</t>
    </r>
    <r>
      <rPr>
        <b val="true"/>
        <vertAlign val="superscript"/>
        <sz val="14"/>
        <rFont val="Calibri"/>
        <family val="2"/>
        <charset val="1"/>
      </rPr>
      <t xml:space="preserve">3</t>
    </r>
  </si>
  <si>
    <t xml:space="preserve">Öffentlichkeitsarbeit (Zuarbeit zum BNE-Portal)</t>
  </si>
  <si>
    <t xml:space="preserve">Projekt 1: Open Days (Präsenzveranstaltungen, 6x/Jahr)</t>
  </si>
  <si>
    <r>
      <rPr>
        <sz val="11"/>
        <rFont val="Calibri"/>
        <family val="2"/>
        <charset val="1"/>
      </rPr>
      <t xml:space="preserve">Projekt 2: Informations-, Kommunikations-, Beratungs- und Auswahlstelle für die Vergabe finanzieller Mittel an Projekte und Veranstaltungen, die der BNE zuzuordnen sind, aber nicht von FF oder PN durchgeführt werden; Sachkostenpauschale für 10,5 Stellen ohne Mittelabwicklung)</t>
    </r>
    <r>
      <rPr>
        <b val="true"/>
        <vertAlign val="superscript"/>
        <sz val="14"/>
        <rFont val="Calibri"/>
        <family val="2"/>
        <charset val="1"/>
      </rPr>
      <t xml:space="preserve">5</t>
    </r>
  </si>
  <si>
    <t xml:space="preserve">Projekt 3</t>
  </si>
  <si>
    <t xml:space="preserve">Gesamt Gremienarbeit</t>
  </si>
  <si>
    <t xml:space="preserve">Summe Partnerforum</t>
  </si>
  <si>
    <t xml:space="preserve">FF Frühkindliche Bildung</t>
  </si>
  <si>
    <r>
      <rPr>
        <sz val="11"/>
        <rFont val="Calibri"/>
        <family val="2"/>
        <charset val="1"/>
      </rPr>
      <t xml:space="preserve">Personal 2x100% (Betreuung und Koordinierung des Gremiums und seiner Projekte)</t>
    </r>
    <r>
      <rPr>
        <b val="true"/>
        <vertAlign val="superscript"/>
        <sz val="14"/>
        <rFont val="Calibri"/>
        <family val="2"/>
        <charset val="1"/>
      </rPr>
      <t xml:space="preserve">1</t>
    </r>
  </si>
  <si>
    <t xml:space="preserve">Referent*innen</t>
  </si>
  <si>
    <t xml:space="preserve">Gutachten/Studien u.a.</t>
  </si>
  <si>
    <t xml:space="preserve">Projekt 1: Veranstaltungen „BNE in der KITA“ </t>
  </si>
  <si>
    <t xml:space="preserve">Projekt 2: (Fort-)Bildungsmaterialien</t>
  </si>
  <si>
    <t xml:space="preserve">Summe FF Frühkindliche Bildung</t>
  </si>
  <si>
    <t xml:space="preserve">FF Schule</t>
  </si>
  <si>
    <t xml:space="preserve">Projekt 1: Veranstaltungen „BNE in den Schulen“</t>
  </si>
  <si>
    <t xml:space="preserve">Summe FF Schule</t>
  </si>
  <si>
    <t xml:space="preserve">FF Berufliche Bildung</t>
  </si>
  <si>
    <t xml:space="preserve">Projekt 1: Veranstaltungen „BNE in der Beruflichen Bildung“</t>
  </si>
  <si>
    <t xml:space="preserve">Summe FF Berufliche Bildung</t>
  </si>
  <si>
    <t xml:space="preserve">FF Hochschule</t>
  </si>
  <si>
    <t xml:space="preserve">Projekt 1: Veranstaltungen „BNE in der Hochschule“</t>
  </si>
  <si>
    <t xml:space="preserve">Summe FF Hochschule</t>
  </si>
  <si>
    <t xml:space="preserve">FF Nonformale Bildung</t>
  </si>
  <si>
    <t xml:space="preserve">Projekt 1: Veranstaltungen „BNE in der Nonformalen Bildung“</t>
  </si>
  <si>
    <t xml:space="preserve">Summe FF Nonformale Bildung</t>
  </si>
  <si>
    <t xml:space="preserve">FF Kommunen</t>
  </si>
  <si>
    <t xml:space="preserve">Projekt 1: Veranstaltungen „BNE in der Kommune“ </t>
  </si>
  <si>
    <t xml:space="preserve">Summe FF Kommunen</t>
  </si>
  <si>
    <t xml:space="preserve">youpaN</t>
  </si>
  <si>
    <t xml:space="preserve">Projekt 1: Veranstaltungen „BNE Youth“</t>
  </si>
  <si>
    <t xml:space="preserve">Summe youpaN</t>
  </si>
  <si>
    <t xml:space="preserve">PN Frühkindliche Bildung</t>
  </si>
  <si>
    <t xml:space="preserve">Projekt 1</t>
  </si>
  <si>
    <t xml:space="preserve">Projekt 2</t>
  </si>
  <si>
    <t xml:space="preserve">Summe PN Frühkindliche Bildung</t>
  </si>
  <si>
    <t xml:space="preserve">PN Berufliche Bildung</t>
  </si>
  <si>
    <t xml:space="preserve">Summe PN Berufliche Bildung</t>
  </si>
  <si>
    <t xml:space="preserve">PN Hochschule</t>
  </si>
  <si>
    <t xml:space="preserve">Summe PN Hochschule</t>
  </si>
  <si>
    <t xml:space="preserve">PN Medien</t>
  </si>
  <si>
    <r>
      <rPr>
        <sz val="11"/>
        <rFont val="Calibri"/>
        <family val="2"/>
        <charset val="1"/>
      </rPr>
      <t xml:space="preserve">Projekt 1: </t>
    </r>
    <r>
      <rPr>
        <sz val="11"/>
        <color rgb="FF000000"/>
        <rFont val="Calibri"/>
        <family val="2"/>
        <charset val="1"/>
      </rPr>
      <t xml:space="preserve">Tagungen/Veranstaltungen</t>
    </r>
    <r>
      <rPr>
        <sz val="11"/>
        <rFont val="Calibri"/>
        <family val="2"/>
        <charset val="1"/>
      </rPr>
      <t xml:space="preserve"> „</t>
    </r>
    <r>
      <rPr>
        <sz val="11"/>
        <color rgb="FF000000"/>
        <rFont val="Calibri"/>
        <family val="2"/>
        <charset val="1"/>
      </rPr>
      <t xml:space="preserve">Narrative und fiktionale Erzählformen</t>
    </r>
    <r>
      <rPr>
        <sz val="11"/>
        <rFont val="Calibri"/>
        <family val="2"/>
        <charset val="1"/>
      </rPr>
      <t xml:space="preserve">“</t>
    </r>
  </si>
  <si>
    <t xml:space="preserve">Projekt 2: Materialien zu den Tagungen</t>
  </si>
  <si>
    <t xml:space="preserve">Projekt 3: Open Book Nachhaltigkeitskommunikation</t>
  </si>
  <si>
    <t xml:space="preserve">Summe PN Medien</t>
  </si>
  <si>
    <t xml:space="preserve">PN Biodiversität</t>
  </si>
  <si>
    <t xml:space="preserve">Projekt 1: Veranstaltungen „BNE &amp; Biodiversität“</t>
  </si>
  <si>
    <t xml:space="preserve">Summe PN Biodiversität</t>
  </si>
  <si>
    <t xml:space="preserve">PN außerschulische Bildung</t>
  </si>
  <si>
    <t xml:space="preserve">Summe PN außerschulische Bildung</t>
  </si>
  <si>
    <t xml:space="preserve">PN Kulturelle Bildung und Kulturpolitik</t>
  </si>
  <si>
    <t xml:space="preserve">Projekt 1: Veranstaltungen „BNE &amp; Kultur“</t>
  </si>
  <si>
    <t xml:space="preserve">Projekt 2: jährliche neue Publikationen</t>
  </si>
  <si>
    <t xml:space="preserve">Projekt 3: Kommunikation der aktuellen Publikation</t>
  </si>
  <si>
    <t xml:space="preserve">Summe PN Kultur</t>
  </si>
  <si>
    <t xml:space="preserve">PN Ökonomie</t>
  </si>
  <si>
    <t xml:space="preserve">Summe PN Ökonomie</t>
  </si>
  <si>
    <t xml:space="preserve">PN BNE Kommunen</t>
  </si>
  <si>
    <t xml:space="preserve">Öffentlichkeitsarbeit (Zuarbeit zum BNE-Portal; dazu Dauerpräsenz via Flyer, Facebook, Veranstaltungen)</t>
  </si>
  <si>
    <t xml:space="preserve">Projekt 1: Gute BNE-Praxisbeispiele aus den BNE-Kommunen </t>
  </si>
  <si>
    <t xml:space="preserve">Summe PN Kommunen</t>
  </si>
  <si>
    <t xml:space="preserve">Zusammenfassung</t>
  </si>
  <si>
    <t xml:space="preserve">Gesamtsumme Umsetzung NAP BNE</t>
  </si>
  <si>
    <t xml:space="preserve">* = Kostenschätzung auf der Basis der BMBF-Auskunft v. 16.10.20</t>
  </si>
  <si>
    <r>
      <rPr>
        <b val="true"/>
        <sz val="11"/>
        <rFont val="Calibri"/>
        <family val="2"/>
        <charset val="1"/>
      </rPr>
      <t xml:space="preserve">1</t>
    </r>
    <r>
      <rPr>
        <sz val="11"/>
        <rFont val="Calibri"/>
        <family val="2"/>
        <charset val="1"/>
      </rPr>
      <t xml:space="preserve"> = Tarif TV-LPersonalkosten / Arbeitgeber-Brutto lt. Hamburger Tabelle:</t>
    </r>
  </si>
  <si>
    <t xml:space="preserve">100 % E13 = 83.054 €/a</t>
  </si>
  <si>
    <r>
      <rPr>
        <b val="true"/>
        <sz val="11"/>
        <rFont val="Calibri"/>
        <family val="2"/>
        <charset val="1"/>
      </rPr>
      <t xml:space="preserve">2</t>
    </r>
    <r>
      <rPr>
        <sz val="11"/>
        <rFont val="Calibri"/>
        <family val="2"/>
        <charset val="1"/>
      </rPr>
      <t xml:space="preserve"> = Sitzungsgeld = 100 €/Tag und Selbstständige*r</t>
    </r>
  </si>
  <si>
    <r>
      <rPr>
        <b val="true"/>
        <sz val="11"/>
        <rFont val="Calibri"/>
        <family val="2"/>
        <charset val="1"/>
      </rPr>
      <t xml:space="preserve">3</t>
    </r>
    <r>
      <rPr>
        <sz val="11"/>
        <rFont val="Calibri"/>
        <family val="2"/>
        <charset val="1"/>
      </rPr>
      <t xml:space="preserve"> = </t>
    </r>
    <r>
      <rPr>
        <sz val="11"/>
        <color rgb="FF000000"/>
        <rFont val="Calibri"/>
        <family val="2"/>
        <charset val="1"/>
      </rPr>
      <t xml:space="preserve">Fahrtkosten/Unterkunft (10 TN/Gremium x 17 Gremien x 1.000 €/Jahr, inkl. Veranstaltungsteilnahme)</t>
    </r>
  </si>
  <si>
    <t xml:space="preserve">4 = Projektfonds deckt ALLE für die Planung, Organisation, Durchführung, Öffentlichkeitsarbeit und Dokumentation anfallenden Projektekosten: Honorare (inkl. der Projektleitung), Mieten, Catering, Technik- u.a. Sachkosten etc.</t>
  </si>
  <si>
    <r>
      <rPr>
        <b val="true"/>
        <sz val="11"/>
        <rFont val="Calibri"/>
        <family val="2"/>
        <charset val="1"/>
      </rPr>
      <t xml:space="preserve">5 </t>
    </r>
    <r>
      <rPr>
        <sz val="11"/>
        <rFont val="Calibri"/>
        <family val="2"/>
        <charset val="1"/>
      </rPr>
      <t xml:space="preserve">= Schätzung auf der Grundlage der Verwaltungsvorschrift „Sachkostenpauschale eines Arbeitsplatzes in der Bundesverwaltung für Kostenberechnungen / Wirtschaftlichkeitsuntersuchungen (Sachkostenpauschale 2010 Anlage 2)“: 13.000 €/a</t>
    </r>
  </si>
  <si>
    <t xml:space="preserve">http://www.verwaltungsvorschriften-im-internet.de/pdf/BMF-IIIA1-20110509-SF-A002.pdf</t>
  </si>
  <si>
    <t xml:space="preserve">Verwaltung und Abwicklung der Mittel für die Gremienarbeit sowie der Projektfördermittel gemäß der Auswahl durch das Partnerforum</t>
  </si>
  <si>
    <r>
      <rPr>
        <sz val="12"/>
        <color rgb="FF2E75B6"/>
        <rFont val="Calibri"/>
        <family val="2"/>
        <charset val="1"/>
      </rPr>
      <t xml:space="preserve">Summe „Übergeordnete Bereiche BMBF/DLR“ </t>
    </r>
    <r>
      <rPr>
        <sz val="12"/>
        <color rgb="FFFF0000"/>
        <rFont val="Calibri"/>
        <family val="2"/>
        <charset val="1"/>
      </rPr>
      <t xml:space="preserve">*</t>
    </r>
  </si>
  <si>
    <t xml:space="preserve">Finanzmittel für Projekte und Veranstaltungen, die der BNE zuzuordnen sind, die aber nicht von FF oder PN durchgeführt werden (Auswahl durch Partnerforum)</t>
  </si>
  <si>
    <r>
      <rPr>
        <b val="true"/>
        <sz val="12"/>
        <color rgb="FF2E75B6"/>
        <rFont val="Calibri"/>
        <family val="2"/>
        <charset val="1"/>
      </rPr>
      <t xml:space="preserve">Summe „Übergeordnete Bereiche BMBF/DLR“ </t>
    </r>
    <r>
      <rPr>
        <b val="true"/>
        <sz val="12"/>
        <color rgb="FFFF0000"/>
        <rFont val="Calibri"/>
        <family val="2"/>
        <charset val="1"/>
      </rPr>
      <t xml:space="preserve">*</t>
    </r>
  </si>
  <si>
    <t xml:space="preserve">Öffentlichkeitsarbeit (Zuarbeit zum BNE-Portal, 30 AT/Jahr, 300 € brutto/AT)</t>
  </si>
  <si>
    <r>
      <rPr>
        <sz val="11"/>
        <rFont val="Calibri"/>
        <family val="2"/>
        <charset val="1"/>
      </rPr>
      <t xml:space="preserve">Projekt 2: Informations-, Kommunikations-, Beratungs- und Auswahlstelle für die Vergabe finanzieller Mittel an Projekte und Veranstaltungen, die der BNE zuzuordnen sind, aber nicht von FF oder PN durchgeführt werden; Sachkostenpauschale für 10,5 Stellen (keine Mittelabwicklung)</t>
    </r>
    <r>
      <rPr>
        <b val="true"/>
        <vertAlign val="superscript"/>
        <sz val="14"/>
        <rFont val="Calibri"/>
        <family val="2"/>
        <charset val="1"/>
      </rPr>
      <t xml:space="preserve">5</t>
    </r>
  </si>
  <si>
    <t xml:space="preserve">Gesamt Gremienarbeit Partnerforum</t>
  </si>
  <si>
    <t xml:space="preserve">Summe "Partnerforum"</t>
  </si>
  <si>
    <r>
      <rPr>
        <b val="true"/>
        <sz val="11"/>
        <rFont val="Calibri"/>
        <family val="2"/>
        <charset val="1"/>
      </rPr>
      <t xml:space="preserve">2</t>
    </r>
    <r>
      <rPr>
        <sz val="11"/>
        <rFont val="Calibri"/>
        <family val="2"/>
        <charset val="1"/>
      </rPr>
      <t xml:space="preserve"> = Sitzungsgeld = 100 €/Tag und SelbstständigE/ER</t>
    </r>
  </si>
  <si>
    <r>
      <rPr>
        <b val="true"/>
        <sz val="11"/>
        <rFont val="Calibri"/>
        <family val="2"/>
        <charset val="1"/>
      </rPr>
      <t xml:space="preserve">3</t>
    </r>
    <r>
      <rPr>
        <sz val="11"/>
        <rFont val="Calibri"/>
        <family val="2"/>
        <charset val="1"/>
      </rPr>
      <t xml:space="preserve"> = </t>
    </r>
    <r>
      <rPr>
        <sz val="11"/>
        <color rgb="FF000000"/>
        <rFont val="Calibri"/>
        <family val="2"/>
        <charset val="1"/>
      </rPr>
      <t xml:space="preserve">Fahrtkosten/Unterkunft (10 TN/Gremium x 1.000 €/Jahr, inkl. Veranstaltungsteilnahme)</t>
    </r>
  </si>
  <si>
    <t xml:space="preserve">5 = Schätzung auf der Grundlage der Verwaltungsvorschrift „Sachkostenpauschale eines Arbeitsplatzes in der Bundesverwaltung für Kostenberechnungen / Wirtschaftlichkeitsuntersuchungen (Sachkostenpauschale 2010 Anlage 2)“: 13.000 €/a</t>
  </si>
  <si>
    <t xml:space="preserve">Fachforum Frühkindliche Bildung</t>
  </si>
  <si>
    <t xml:space="preserve">Referent*innen (2xJahr Input, 500 €/Input)</t>
  </si>
  <si>
    <t xml:space="preserve">Gutachten/Studien u.a. (2x/Jahr)</t>
  </si>
  <si>
    <t xml:space="preserve">Projekt 1: Veranstaltungen „BNE in der KITA“ (Präsenz, 6xJahr für Nord-, Mittel-, Süddeutschland)</t>
  </si>
  <si>
    <t xml:space="preserve">Projekt 2: (Fort-)Bildungsmaterialien (Bücher, Spiele)</t>
  </si>
  <si>
    <t xml:space="preserve">Gesamt Gremienarbeit FF Frühkindliche</t>
  </si>
  <si>
    <t xml:space="preserve">Summe "Frühkindliche Bildung"</t>
  </si>
  <si>
    <t xml:space="preserve">Fachforum Schule</t>
  </si>
  <si>
    <t xml:space="preserve">Projekt 1: Veranstaltungen „BNE in den Schulen“ (Präsenz, 6xJahr für Nord-, Mittel-, Süddeutschland)</t>
  </si>
  <si>
    <t xml:space="preserve">Projekt 2: (Fort-)Bildungsmaterialien (Bücher, Spiele, A/V, digitale Bildungsformate)</t>
  </si>
  <si>
    <t xml:space="preserve">Gesamt Gremienarbeit FF Schule</t>
  </si>
  <si>
    <t xml:space="preserve">Summe "Schule"</t>
  </si>
  <si>
    <t xml:space="preserve">Fachforum Berufliche Bildung</t>
  </si>
  <si>
    <t xml:space="preserve">Projekt 1: Veranstaltungen „BNE in der Beruflichen Bildung“ (Präsenz, 6xJahr für Nord-, Mittel-, Süddeutschland)</t>
  </si>
  <si>
    <t xml:space="preserve">Projekt 2: (Fort-)Bildungsmaterialien (Print, A/V, digitale Bildungsformate)</t>
  </si>
  <si>
    <t xml:space="preserve">Gesamt Gremienarbeit FF Berufliche Bildung</t>
  </si>
  <si>
    <t xml:space="preserve">Summe "Berufliche Bildung"</t>
  </si>
  <si>
    <t xml:space="preserve">Fachforum Hochschule</t>
  </si>
  <si>
    <t xml:space="preserve">Projekt 1: Veranstaltungen „BNE in der Hochschule“ (Präsenz, 6xJahr für Nord-, Mittel-, Süddeutschland)</t>
  </si>
  <si>
    <t xml:space="preserve">Gesamt Gremienarbeit FF Hochschule</t>
  </si>
  <si>
    <t xml:space="preserve">Summe "Hochschule"</t>
  </si>
  <si>
    <t xml:space="preserve">Fachforum Nonformale Bildung</t>
  </si>
  <si>
    <t xml:space="preserve">Projekt 1: Veranstaltungen „BNE in der Nonformalen Bildung“ (Präsenz, 6xJahr für Nord-, Mittel-, Süddeutschland)</t>
  </si>
  <si>
    <t xml:space="preserve">Gesamt Gremienarbeit FF Nonformale Bildung</t>
  </si>
  <si>
    <t xml:space="preserve">Summe "Nonformale Bildung"</t>
  </si>
  <si>
    <t xml:space="preserve">Fachforum Kommunen</t>
  </si>
  <si>
    <t xml:space="preserve">Projekt 1: Veranstaltungen „BNE in der Kommune“ (Präsenz, 6xJahr für Nord-, Mittel-, Süddeutschland)</t>
  </si>
  <si>
    <t xml:space="preserve">Gesamt Gremienarbeit FF Kommunen</t>
  </si>
  <si>
    <t xml:space="preserve">Summe "Kommunen"</t>
  </si>
  <si>
    <t xml:space="preserve">Projekt 1: Veranstaltungen „BNE Youth“ (Präsenz, 6xJahr für Nord-, Mittel-, Süddeutschland)</t>
  </si>
  <si>
    <t xml:space="preserve">Projekt 2: (Fort-)Bildungsmaterialien (A/V, digitale Bildungsformate)</t>
  </si>
  <si>
    <t xml:space="preserve">Gesamt Gremienarbeit FF youpaN</t>
  </si>
  <si>
    <t xml:space="preserve">Summe "youpaN"</t>
  </si>
  <si>
    <t xml:space="preserve">Partnernetzwerk Frühkindliche Bildung</t>
  </si>
  <si>
    <t xml:space="preserve">Gutachten/Studien u.a. (1x/Jahr)</t>
  </si>
  <si>
    <t xml:space="preserve">Gesamt Gremienarbeit PN Frühkindliche Bildung</t>
  </si>
  <si>
    <t xml:space="preserve">Summe "PN Frühkindliche Bildung"</t>
  </si>
  <si>
    <t xml:space="preserve">Partnernetzwerk Berufliche Bildung</t>
  </si>
  <si>
    <t xml:space="preserve">Gesamt Gremienarbeit PN Berufliche Bildung</t>
  </si>
  <si>
    <t xml:space="preserve">Summe "PN Berufliche Bildung"</t>
  </si>
  <si>
    <t xml:space="preserve">Partnernetzwerk Hochschule</t>
  </si>
  <si>
    <t xml:space="preserve">Gesamt Gremienarbeit PN Hochschule</t>
  </si>
  <si>
    <t xml:space="preserve">Summe "PN Hochschule"</t>
  </si>
  <si>
    <t xml:space="preserve">Partnernetzwerk Medien</t>
  </si>
  <si>
    <t xml:space="preserve">Öffentlichkeitsarbeit (Zuarbeit zum BNE-Portal, 30 AT/Jahr, 300 € brutto/AT, Blog Openbook Kommunikation)</t>
  </si>
  <si>
    <r>
      <rPr>
        <sz val="11"/>
        <rFont val="Calibri"/>
        <family val="2"/>
        <charset val="1"/>
      </rPr>
      <t xml:space="preserve">Projekt 1: </t>
    </r>
    <r>
      <rPr>
        <sz val="11"/>
        <color rgb="FF000000"/>
        <rFont val="Calibri"/>
        <family val="2"/>
        <charset val="1"/>
      </rPr>
      <t xml:space="preserve">Tagungen/Veranstaltungen</t>
    </r>
    <r>
      <rPr>
        <sz val="11"/>
        <rFont val="Calibri"/>
        <family val="2"/>
        <charset val="1"/>
      </rPr>
      <t xml:space="preserve"> „</t>
    </r>
    <r>
      <rPr>
        <sz val="11"/>
        <color rgb="FF000000"/>
        <rFont val="Calibri"/>
        <family val="2"/>
        <charset val="1"/>
      </rPr>
      <t xml:space="preserve">Narrative und fiktionale Erzählformen</t>
    </r>
    <r>
      <rPr>
        <sz val="11"/>
        <rFont val="Calibri"/>
        <family val="2"/>
        <charset val="1"/>
      </rPr>
      <t xml:space="preserve">“ (Präsenz, 6xJahr für Nord-, Mittel-, Süddeutschland)</t>
    </r>
  </si>
  <si>
    <t xml:space="preserve">Projekt 2: Materialien zu den Tagungen (Print, A/V, digitale Bildungsformate)</t>
  </si>
  <si>
    <t xml:space="preserve">Gesamt Gremienarbeit PN Medien</t>
  </si>
  <si>
    <t xml:space="preserve">Summe "PN Medien"</t>
  </si>
  <si>
    <t xml:space="preserve">Partnernetzwerk Biodiversität</t>
  </si>
  <si>
    <t xml:space="preserve">Projekt 1: Veranstaltungen „BNE &amp; Biodiversität“ (Präsenz, 6xJahr für Nord-, Mittel-, Süddeutschland)</t>
  </si>
  <si>
    <t xml:space="preserve">Gesamt Gremienarbeit PN Biodiversität</t>
  </si>
  <si>
    <t xml:space="preserve">Summe "PN Biodiversität"</t>
  </si>
  <si>
    <t xml:space="preserve">Partnernetzwerk Außerschulische Bildung</t>
  </si>
  <si>
    <t xml:space="preserve">Gesamt Gremienarbeit PN außerschulische BNE</t>
  </si>
  <si>
    <t xml:space="preserve">Summe "PN außerschulische BNE"</t>
  </si>
  <si>
    <t xml:space="preserve">Partnernetzwerk Kultur</t>
  </si>
  <si>
    <t xml:space="preserve">Projekt 1: Veranstaltungen „BNE &amp; Kultur“ (Präsenz, 6xJahr für Nord-, Mittel-, Süddeutschland)</t>
  </si>
  <si>
    <t xml:space="preserve">Projekt 2: jährliche neue Publikationen (Print, A/V, digital)</t>
  </si>
  <si>
    <t xml:space="preserve">Gesamt Gremienarbeit PN Kultur</t>
  </si>
  <si>
    <t xml:space="preserve">Summe "PN Kultur"</t>
  </si>
  <si>
    <t xml:space="preserve">Personal (Betreuung PN KuBi/SprecherIn), Aufwandsentschädigung für freiberufliche/selbstständige Tätigkeit </t>
  </si>
  <si>
    <t xml:space="preserve">Stundensatz freiberufl. €</t>
  </si>
  <si>
    <t xml:space="preserve">Stundenaufwand monatlich</t>
  </si>
  <si>
    <t xml:space="preserve">monatlich gesamt</t>
  </si>
  <si>
    <t xml:space="preserve">jährliche Honorarsteigerung</t>
  </si>
  <si>
    <t xml:space="preserve">Fahrtkosten/Unterkunft, sofern nicht durch Personalkosten abgedeckt: 2 Tagessätze á €, ohne jährliche Preissteigerungen</t>
  </si>
  <si>
    <t xml:space="preserve">Partnernetzwerk Ökonomie</t>
  </si>
  <si>
    <t xml:space="preserve">Gesamt Gremienarbeit PN Ökonomie</t>
  </si>
  <si>
    <t xml:space="preserve">Summe "PN Ökonomie"</t>
  </si>
  <si>
    <t xml:space="preserve">Partnernetzwerk Kommunen</t>
  </si>
  <si>
    <t xml:space="preserve">Teilnehmende pro Treffen: durchschnittlich 30</t>
  </si>
  <si>
    <t xml:space="preserve">Öffentlichkeitsarbeit (Zuarbeit zum BNE-Portal, 30 AT/Jahr; dazu Dauerpräsenz via Flyer, Facebook, Veranstaltungen: 100 AT/Jahr, 300 € brutto/AT)</t>
  </si>
  <si>
    <t xml:space="preserve">Referent*innen (ca. 2 pro Sitzung= 24/Jahr, 250 €/Input)</t>
  </si>
  <si>
    <t xml:space="preserve">Gutachten/Studien, Konzeptpapier u.a.</t>
  </si>
  <si>
    <t xml:space="preserve">Gesamt Gremienarbeit PN Kommunen</t>
  </si>
  <si>
    <t xml:space="preserve">Summe "PN Kommunen"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</si>
</sst>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&quot; €&quot;"/>
    <numFmt numFmtId="166" formatCode="General"/>
    <numFmt numFmtId="167" formatCode="#,##0.00"/>
    <numFmt numFmtId="168" formatCode="#,##0.00\ [$€-407];[RED]\-#,##0.00\ [$€-407]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F0000"/>
      <name val="Calibri"/>
      <family val="2"/>
      <charset val="1"/>
    </font>
    <font>
      <b val="true"/>
      <u val="single"/>
      <sz val="20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name val="Calibri"/>
      <family val="2"/>
      <charset val="1"/>
    </font>
    <font>
      <sz val="11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4"/>
      <color rgb="FF2E75B6"/>
      <name val="Calibri"/>
      <family val="2"/>
      <charset val="1"/>
    </font>
    <font>
      <b val="true"/>
      <sz val="12"/>
      <name val="Calibri"/>
      <family val="2"/>
      <charset val="1"/>
    </font>
    <font>
      <b val="true"/>
      <sz val="12"/>
      <color rgb="FFFF0000"/>
      <name val="Calibri"/>
      <family val="2"/>
      <charset val="1"/>
    </font>
    <font>
      <b val="true"/>
      <vertAlign val="superscript"/>
      <sz val="14"/>
      <name val="Calibri"/>
      <family val="2"/>
      <charset val="1"/>
    </font>
    <font>
      <sz val="12"/>
      <color rgb="FF2E75B6"/>
      <name val="Calibri"/>
      <family val="2"/>
      <charset val="1"/>
    </font>
    <font>
      <b val="true"/>
      <sz val="14"/>
      <color rgb="FFFF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color rgb="FF2E75B6"/>
      <name val="Calibri"/>
      <family val="2"/>
      <charset val="1"/>
    </font>
    <font>
      <b val="true"/>
      <sz val="11"/>
      <color rgb="FFFF4000"/>
      <name val="Calibri"/>
      <family val="2"/>
      <charset val="1"/>
    </font>
    <font>
      <sz val="14"/>
      <name val="Calibri"/>
      <family val="2"/>
      <charset val="1"/>
    </font>
    <font>
      <b val="true"/>
      <sz val="16"/>
      <color rgb="FFFFFFFF"/>
      <name val="Calibri"/>
      <family val="2"/>
      <charset val="1"/>
    </font>
    <font>
      <sz val="14"/>
      <color rgb="FF2E75B6"/>
      <name val="Calibri"/>
      <family val="2"/>
      <charset val="1"/>
    </font>
    <font>
      <sz val="12"/>
      <color rgb="FFFF0000"/>
      <name val="Calibri"/>
      <family val="2"/>
      <charset val="1"/>
    </font>
    <font>
      <sz val="11"/>
      <color rgb="FF000000"/>
      <name val="Cambria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9D9D9"/>
        <bgColor rgb="FFC0C0C0"/>
      </patternFill>
    </fill>
    <fill>
      <patternFill patternType="solid">
        <fgColor rgb="FFFF0000"/>
        <bgColor rgb="FFFF40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2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8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8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5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8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2E75B6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415"/>
  <sheetViews>
    <sheetView showFormulas="false" showGridLines="true" showRowColHeaders="true" showZeros="true" rightToLeft="false" tabSelected="true" showOutlineSymbols="true" defaultGridColor="true" view="normal" topLeftCell="A1" colorId="64" zoomScale="88" zoomScaleNormal="88" zoomScalePageLayoutView="100" workbookViewId="0">
      <pane xSplit="0" ySplit="4" topLeftCell="A5" activePane="bottomLeft" state="frozen"/>
      <selection pane="topLeft" activeCell="A1" activeCellId="0" sqref="A1"/>
      <selection pane="bottomLeft" activeCell="A5" activeCellId="0" sqref="A5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7.15"/>
    <col collapsed="false" customWidth="true" hidden="false" outlineLevel="0" max="10" min="2" style="0" width="16.13"/>
    <col collapsed="false" customWidth="true" hidden="false" outlineLevel="0" max="11" min="11" style="0" width="19.31"/>
    <col collapsed="false" customWidth="true" hidden="false" outlineLevel="0" max="12" min="12" style="0" width="14.81"/>
    <col collapsed="false" customWidth="true" hidden="false" outlineLevel="0" max="13" min="13" style="0" width="14.16"/>
    <col collapsed="false" customWidth="true" hidden="false" outlineLevel="0" max="14" min="14" style="0" width="13.82"/>
    <col collapsed="false" customWidth="true" hidden="false" outlineLevel="0" max="1024" min="1023" style="0" width="11.52"/>
  </cols>
  <sheetData>
    <row r="1" customFormat="false" ht="21.2" hidden="false" customHeight="false" outlineLevel="0" collapsed="false">
      <c r="A1" s="1" t="s">
        <v>0</v>
      </c>
    </row>
    <row r="2" customFormat="false" ht="13.8" hidden="false" customHeight="false" outlineLevel="0" collapsed="false">
      <c r="A2" s="2" t="s">
        <v>1</v>
      </c>
    </row>
    <row r="3" customFormat="false" ht="36.1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customFormat="false" ht="18.8" hidden="false" customHeight="true" outlineLevel="0" collapsed="false">
      <c r="A4" s="4" t="s">
        <v>3</v>
      </c>
    </row>
    <row r="5" customFormat="false" ht="13.8" hidden="false" customHeight="false" outlineLevel="0" collapsed="false">
      <c r="A5" s="2"/>
    </row>
    <row r="6" customFormat="false" ht="15" hidden="false" customHeight="false" outlineLevel="0" collapsed="false">
      <c r="B6" s="5" t="n">
        <v>2022</v>
      </c>
      <c r="C6" s="5" t="n">
        <v>2023</v>
      </c>
      <c r="D6" s="5" t="n">
        <v>2024</v>
      </c>
      <c r="E6" s="5" t="n">
        <v>2025</v>
      </c>
      <c r="F6" s="5" t="n">
        <v>2026</v>
      </c>
      <c r="G6" s="5" t="n">
        <v>2027</v>
      </c>
      <c r="H6" s="5" t="n">
        <v>2028</v>
      </c>
      <c r="I6" s="5" t="n">
        <v>2029</v>
      </c>
      <c r="J6" s="5" t="n">
        <v>2030</v>
      </c>
      <c r="K6" s="6" t="s">
        <v>4</v>
      </c>
      <c r="L6" s="7"/>
    </row>
    <row r="7" customFormat="false" ht="17.35" hidden="false" customHeight="false" outlineLevel="0" collapsed="false">
      <c r="A7" s="8" t="s">
        <v>5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customFormat="false" ht="13.8" hidden="false" customHeight="false" outlineLevel="0" collapsed="false">
      <c r="A8" s="9" t="s">
        <v>6</v>
      </c>
      <c r="B8" s="10"/>
      <c r="C8" s="10"/>
      <c r="D8" s="10"/>
      <c r="E8" s="10"/>
      <c r="F8" s="10"/>
      <c r="G8" s="10"/>
      <c r="H8" s="10"/>
      <c r="I8" s="10"/>
      <c r="J8" s="10"/>
      <c r="K8" s="10" t="n">
        <f aca="false">SUM(B8:J8)</f>
        <v>0</v>
      </c>
    </row>
    <row r="9" customFormat="false" ht="13.8" hidden="false" customHeight="false" outlineLevel="0" collapsed="false">
      <c r="A9" s="9" t="s">
        <v>7</v>
      </c>
      <c r="B9" s="10"/>
      <c r="C9" s="10"/>
      <c r="D9" s="10"/>
      <c r="E9" s="10"/>
      <c r="F9" s="10"/>
      <c r="G9" s="10"/>
      <c r="H9" s="10"/>
      <c r="I9" s="10"/>
      <c r="J9" s="10"/>
      <c r="K9" s="10" t="n">
        <f aca="false">SUM(B9:J9)</f>
        <v>0</v>
      </c>
    </row>
    <row r="10" customFormat="false" ht="24.05" hidden="false" customHeight="false" outlineLevel="0" collapsed="false">
      <c r="A10" s="11" t="str">
        <f aca="false">'BMBF-DLR'!A6</f>
        <v>Verwaltung und Abwicklung der Mittel für die Gremienarbeit sowie der Projektfördermittel gemäß der Auswahl durch das Partnerforum</v>
      </c>
      <c r="B10" s="10"/>
      <c r="C10" s="10"/>
      <c r="D10" s="10"/>
      <c r="E10" s="10"/>
      <c r="F10" s="10"/>
      <c r="G10" s="10"/>
      <c r="H10" s="10"/>
      <c r="I10" s="10"/>
      <c r="J10" s="10"/>
      <c r="K10" s="10" t="n">
        <f aca="false">SUM(B10:J10)</f>
        <v>0</v>
      </c>
    </row>
    <row r="11" customFormat="false" ht="13.8" hidden="false" customHeight="false" outlineLevel="0" collapsed="false">
      <c r="A11" s="9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 t="n">
        <f aca="false">SUM(B11:J11)</f>
        <v>0</v>
      </c>
    </row>
    <row r="12" customFormat="false" ht="13.8" hidden="false" customHeight="false" outlineLevel="0" collapsed="false">
      <c r="A12" s="9" t="s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 t="n">
        <f aca="false">SUM(B12:J12)</f>
        <v>0</v>
      </c>
    </row>
    <row r="13" customFormat="false" ht="13.8" hidden="false" customHeight="false" outlineLevel="0" collapsed="false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 t="n">
        <f aca="false">SUM(B13:J13)</f>
        <v>0</v>
      </c>
    </row>
    <row r="14" customFormat="false" ht="13.8" hidden="false" customHeight="false" outlineLevel="0" collapsed="false">
      <c r="A14" s="12" t="s">
        <v>11</v>
      </c>
      <c r="B14" s="13" t="n">
        <v>5000000</v>
      </c>
      <c r="C14" s="13" t="n">
        <f aca="false">B14</f>
        <v>5000000</v>
      </c>
      <c r="D14" s="13" t="n">
        <f aca="false">C14</f>
        <v>5000000</v>
      </c>
      <c r="E14" s="13" t="n">
        <f aca="false">D14</f>
        <v>5000000</v>
      </c>
      <c r="F14" s="13" t="n">
        <f aca="false">E14</f>
        <v>5000000</v>
      </c>
      <c r="G14" s="13" t="n">
        <f aca="false">F14</f>
        <v>5000000</v>
      </c>
      <c r="H14" s="13" t="n">
        <f aca="false">G14</f>
        <v>5000000</v>
      </c>
      <c r="I14" s="13" t="n">
        <f aca="false">H14</f>
        <v>5000000</v>
      </c>
      <c r="J14" s="13" t="n">
        <f aca="false">I14</f>
        <v>5000000</v>
      </c>
      <c r="K14" s="13" t="n">
        <f aca="false">SUM(B14:J14)</f>
        <v>45000000</v>
      </c>
    </row>
    <row r="15" customFormat="false" ht="13.8" hidden="false" customHeight="false" outlineLevel="0" collapsed="false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customFormat="false" ht="15.7" hidden="false" customHeight="false" outlineLevel="0" collapsed="false">
      <c r="A16" s="14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customFormat="false" ht="35.5" hidden="false" customHeight="false" outlineLevel="0" collapsed="false">
      <c r="A17" s="11" t="str">
        <f aca="false">'BMBF-DLR'!A13</f>
        <v>Finanzmittel für Projekte und Veranstaltungen, die der BNE zuzuordnen sind, die aber nicht von FF oder PN durchgeführt werden (Auswahl durch Partnerforum)</v>
      </c>
      <c r="B17" s="15" t="n">
        <v>85000000</v>
      </c>
      <c r="C17" s="10" t="n">
        <f aca="false">B17</f>
        <v>85000000</v>
      </c>
      <c r="D17" s="10" t="n">
        <f aca="false">C17</f>
        <v>85000000</v>
      </c>
      <c r="E17" s="10" t="n">
        <f aca="false">D17</f>
        <v>85000000</v>
      </c>
      <c r="F17" s="10" t="n">
        <f aca="false">E17</f>
        <v>85000000</v>
      </c>
      <c r="G17" s="10" t="n">
        <f aca="false">F17</f>
        <v>85000000</v>
      </c>
      <c r="H17" s="10" t="n">
        <f aca="false">G17</f>
        <v>85000000</v>
      </c>
      <c r="I17" s="10" t="n">
        <f aca="false">H17</f>
        <v>85000000</v>
      </c>
      <c r="J17" s="10" t="n">
        <f aca="false">I17</f>
        <v>85000000</v>
      </c>
      <c r="K17" s="10" t="n">
        <f aca="false">SUM(B17:J17)</f>
        <v>765000000</v>
      </c>
    </row>
    <row r="18" customFormat="false" ht="13.8" hidden="false" customHeight="false" outlineLevel="0" collapsed="false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="9" customFormat="true" ht="15" hidden="false" customHeight="false" outlineLevel="0" collapsed="false">
      <c r="A19" s="16" t="s">
        <v>13</v>
      </c>
      <c r="B19" s="17" t="n">
        <f aca="false">B14</f>
        <v>5000000</v>
      </c>
      <c r="C19" s="17" t="n">
        <f aca="false">C14</f>
        <v>5000000</v>
      </c>
      <c r="D19" s="17" t="n">
        <f aca="false">D14</f>
        <v>5000000</v>
      </c>
      <c r="E19" s="17" t="n">
        <f aca="false">E14</f>
        <v>5000000</v>
      </c>
      <c r="F19" s="17" t="n">
        <f aca="false">F14</f>
        <v>5000000</v>
      </c>
      <c r="G19" s="17" t="n">
        <f aca="false">G14</f>
        <v>5000000</v>
      </c>
      <c r="H19" s="17" t="n">
        <f aca="false">H14</f>
        <v>5000000</v>
      </c>
      <c r="I19" s="17" t="n">
        <f aca="false">I14</f>
        <v>5000000</v>
      </c>
      <c r="J19" s="17" t="n">
        <f aca="false">J14</f>
        <v>5000000</v>
      </c>
      <c r="K19" s="17" t="n">
        <f aca="false">SUM(B19:J19)</f>
        <v>45000000</v>
      </c>
      <c r="AMI19" s="0"/>
      <c r="AMJ19" s="0"/>
    </row>
    <row r="20" s="9" customFormat="true" ht="15" hidden="false" customHeight="false" outlineLevel="0" collapsed="false">
      <c r="A20" s="16" t="s">
        <v>14</v>
      </c>
      <c r="B20" s="17" t="n">
        <f aca="false">B17</f>
        <v>85000000</v>
      </c>
      <c r="C20" s="17" t="n">
        <f aca="false">C17</f>
        <v>85000000</v>
      </c>
      <c r="D20" s="17" t="n">
        <f aca="false">D17</f>
        <v>85000000</v>
      </c>
      <c r="E20" s="17" t="n">
        <f aca="false">E17</f>
        <v>85000000</v>
      </c>
      <c r="F20" s="17" t="n">
        <f aca="false">F17</f>
        <v>85000000</v>
      </c>
      <c r="G20" s="17" t="n">
        <f aca="false">G17</f>
        <v>85000000</v>
      </c>
      <c r="H20" s="17" t="n">
        <f aca="false">H17</f>
        <v>85000000</v>
      </c>
      <c r="I20" s="17" t="n">
        <f aca="false">I17</f>
        <v>85000000</v>
      </c>
      <c r="J20" s="17" t="n">
        <f aca="false">J17</f>
        <v>85000000</v>
      </c>
      <c r="K20" s="17" t="n">
        <f aca="false">SUM(B20:J20)</f>
        <v>765000000</v>
      </c>
      <c r="AMI20" s="0"/>
      <c r="AMJ20" s="0"/>
    </row>
    <row r="21" s="20" customFormat="true" ht="17.35" hidden="false" customHeight="false" outlineLevel="0" collapsed="false">
      <c r="A21" s="18" t="s">
        <v>15</v>
      </c>
      <c r="B21" s="19" t="n">
        <f aca="false">SUM(B19:B20)</f>
        <v>90000000</v>
      </c>
      <c r="C21" s="19" t="n">
        <f aca="false">SUM(C19:C20)</f>
        <v>90000000</v>
      </c>
      <c r="D21" s="19" t="n">
        <f aca="false">SUM(D19:D20)</f>
        <v>90000000</v>
      </c>
      <c r="E21" s="19" t="n">
        <f aca="false">SUM(E19:E20)</f>
        <v>90000000</v>
      </c>
      <c r="F21" s="19" t="n">
        <f aca="false">SUM(F19:F20)</f>
        <v>90000000</v>
      </c>
      <c r="G21" s="19" t="n">
        <f aca="false">SUM(G19:G20)</f>
        <v>90000000</v>
      </c>
      <c r="H21" s="19" t="n">
        <f aca="false">SUM(H19:H20)</f>
        <v>90000000</v>
      </c>
      <c r="I21" s="19" t="n">
        <f aca="false">SUM(I19:I20)</f>
        <v>90000000</v>
      </c>
      <c r="J21" s="19" t="n">
        <f aca="false">SUM(J19:J20)</f>
        <v>90000000</v>
      </c>
      <c r="K21" s="19" t="n">
        <f aca="false">SUM(B21:J21)</f>
        <v>810000000</v>
      </c>
      <c r="AMI21" s="0"/>
      <c r="AMJ21" s="0"/>
    </row>
    <row r="22" customFormat="false" ht="15" hidden="false" customHeight="false" outlineLevel="0" collapsed="false">
      <c r="A22" s="21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customFormat="false" ht="17.35" hidden="false" customHeight="false" outlineLevel="0" collapsed="false">
      <c r="A23" s="8" t="s">
        <v>16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customFormat="false" ht="17.35" hidden="false" customHeight="false" outlineLevel="0" collapsed="false">
      <c r="A24" s="14"/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customFormat="false" ht="17.35" hidden="false" customHeight="false" outlineLevel="0" collapsed="false">
      <c r="A25" s="14" t="s">
        <v>17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="9" customFormat="true" ht="30.1" hidden="false" customHeight="false" outlineLevel="0" collapsed="false">
      <c r="A26" s="11" t="s">
        <v>18</v>
      </c>
      <c r="B26" s="15" t="n">
        <f aca="false">PARTNERFORUM!B6</f>
        <v>1038175</v>
      </c>
      <c r="C26" s="15" t="n">
        <f aca="false">PARTNERFORUM!C6</f>
        <v>1038175</v>
      </c>
      <c r="D26" s="15" t="n">
        <f aca="false">PARTNERFORUM!D6</f>
        <v>1038175</v>
      </c>
      <c r="E26" s="15" t="n">
        <f aca="false">PARTNERFORUM!E6</f>
        <v>1038175</v>
      </c>
      <c r="F26" s="15" t="n">
        <f aca="false">PARTNERFORUM!F6</f>
        <v>1038175</v>
      </c>
      <c r="G26" s="15" t="n">
        <f aca="false">PARTNERFORUM!G6</f>
        <v>1038175</v>
      </c>
      <c r="H26" s="15" t="n">
        <f aca="false">PARTNERFORUM!H6</f>
        <v>1038175</v>
      </c>
      <c r="I26" s="15" t="n">
        <f aca="false">PARTNERFORUM!I6</f>
        <v>1038175</v>
      </c>
      <c r="J26" s="15" t="n">
        <f aca="false">PARTNERFORUM!J6</f>
        <v>1038175</v>
      </c>
      <c r="K26" s="10" t="n">
        <f aca="false">SUM(B26:J26)</f>
        <v>9343575</v>
      </c>
      <c r="L26" s="15"/>
      <c r="AMI26" s="0"/>
      <c r="AMJ26" s="0"/>
    </row>
    <row r="27" s="9" customFormat="true" ht="13.8" hidden="false" customHeight="false" outlineLevel="0" collapsed="false">
      <c r="A27" s="22" t="s">
        <v>19</v>
      </c>
      <c r="B27" s="15" t="n">
        <f aca="false">PARTNERFORUM!B7</f>
        <v>0</v>
      </c>
      <c r="C27" s="15" t="n">
        <f aca="false">PARTNERFORUM!C7</f>
        <v>0</v>
      </c>
      <c r="D27" s="15" t="n">
        <f aca="false">PARTNERFORUM!D7</f>
        <v>0</v>
      </c>
      <c r="E27" s="15" t="n">
        <f aca="false">PARTNERFORUM!E7</f>
        <v>0</v>
      </c>
      <c r="F27" s="15" t="n">
        <f aca="false">PARTNERFORUM!F7</f>
        <v>0</v>
      </c>
      <c r="G27" s="15" t="n">
        <f aca="false">PARTNERFORUM!G7</f>
        <v>0</v>
      </c>
      <c r="H27" s="15" t="n">
        <f aca="false">PARTNERFORUM!H7</f>
        <v>0</v>
      </c>
      <c r="I27" s="15" t="n">
        <f aca="false">PARTNERFORUM!I7</f>
        <v>0</v>
      </c>
      <c r="J27" s="15" t="n">
        <f aca="false">PARTNERFORUM!J7</f>
        <v>0</v>
      </c>
      <c r="K27" s="10" t="n">
        <f aca="false">SUM(B27:J27)</f>
        <v>0</v>
      </c>
      <c r="L27" s="15"/>
      <c r="AMI27" s="0"/>
      <c r="AMJ27" s="0"/>
    </row>
    <row r="28" s="9" customFormat="true" ht="13.8" hidden="false" customHeight="false" outlineLevel="0" collapsed="false">
      <c r="A28" s="9" t="s">
        <v>20</v>
      </c>
      <c r="B28" s="15" t="n">
        <f aca="false">PARTNERFORUM!B8</f>
        <v>207635</v>
      </c>
      <c r="C28" s="15" t="n">
        <f aca="false">PARTNERFORUM!C8</f>
        <v>207635</v>
      </c>
      <c r="D28" s="15" t="n">
        <f aca="false">PARTNERFORUM!D8</f>
        <v>207635</v>
      </c>
      <c r="E28" s="15" t="n">
        <f aca="false">PARTNERFORUM!E8</f>
        <v>207635</v>
      </c>
      <c r="F28" s="15" t="n">
        <f aca="false">PARTNERFORUM!F8</f>
        <v>207635</v>
      </c>
      <c r="G28" s="15" t="n">
        <f aca="false">PARTNERFORUM!G8</f>
        <v>207635</v>
      </c>
      <c r="H28" s="15" t="n">
        <f aca="false">PARTNERFORUM!H8</f>
        <v>207635</v>
      </c>
      <c r="I28" s="15" t="n">
        <f aca="false">PARTNERFORUM!I8</f>
        <v>207635</v>
      </c>
      <c r="J28" s="15" t="n">
        <f aca="false">PARTNERFORUM!J8</f>
        <v>207635</v>
      </c>
      <c r="K28" s="10" t="n">
        <f aca="false">SUM(B28:J28)</f>
        <v>1868715</v>
      </c>
      <c r="L28" s="15"/>
      <c r="AMI28" s="0"/>
      <c r="AMJ28" s="0"/>
    </row>
    <row r="29" s="9" customFormat="true" ht="15.65" hidden="false" customHeight="false" outlineLevel="0" collapsed="false">
      <c r="A29" s="9" t="s">
        <v>21</v>
      </c>
      <c r="B29" s="15" t="n">
        <f aca="false">PARTNERFORUM!B9</f>
        <v>12000</v>
      </c>
      <c r="C29" s="15" t="n">
        <f aca="false">PARTNERFORUM!C9</f>
        <v>12000</v>
      </c>
      <c r="D29" s="15" t="n">
        <f aca="false">PARTNERFORUM!D9</f>
        <v>12000</v>
      </c>
      <c r="E29" s="15" t="n">
        <f aca="false">PARTNERFORUM!E9</f>
        <v>12000</v>
      </c>
      <c r="F29" s="15" t="n">
        <f aca="false">PARTNERFORUM!F9</f>
        <v>12000</v>
      </c>
      <c r="G29" s="15" t="n">
        <f aca="false">PARTNERFORUM!G9</f>
        <v>12000</v>
      </c>
      <c r="H29" s="15" t="n">
        <f aca="false">PARTNERFORUM!H9</f>
        <v>12000</v>
      </c>
      <c r="I29" s="15" t="n">
        <f aca="false">PARTNERFORUM!I9</f>
        <v>12000</v>
      </c>
      <c r="J29" s="15" t="n">
        <f aca="false">PARTNERFORUM!J9</f>
        <v>12000</v>
      </c>
      <c r="K29" s="10" t="n">
        <f aca="false">SUM(B29:J29)</f>
        <v>108000</v>
      </c>
      <c r="L29" s="15"/>
      <c r="AMI29" s="0"/>
      <c r="AMJ29" s="0"/>
    </row>
    <row r="30" s="9" customFormat="true" ht="15.7" hidden="false" customHeight="false" outlineLevel="0" collapsed="false">
      <c r="A30" s="23" t="s">
        <v>22</v>
      </c>
      <c r="B30" s="15" t="n">
        <f aca="false">PARTNERFORUM!B10</f>
        <v>10000</v>
      </c>
      <c r="C30" s="15" t="n">
        <f aca="false">PARTNERFORUM!C10</f>
        <v>10000</v>
      </c>
      <c r="D30" s="15" t="n">
        <f aca="false">PARTNERFORUM!D10</f>
        <v>10000</v>
      </c>
      <c r="E30" s="15" t="n">
        <f aca="false">PARTNERFORUM!E10</f>
        <v>10000</v>
      </c>
      <c r="F30" s="15" t="n">
        <f aca="false">PARTNERFORUM!F10</f>
        <v>10000</v>
      </c>
      <c r="G30" s="15" t="n">
        <f aca="false">PARTNERFORUM!G10</f>
        <v>10000</v>
      </c>
      <c r="H30" s="15" t="n">
        <f aca="false">PARTNERFORUM!H10</f>
        <v>10000</v>
      </c>
      <c r="I30" s="15" t="n">
        <f aca="false">PARTNERFORUM!I10</f>
        <v>10000</v>
      </c>
      <c r="J30" s="15" t="n">
        <f aca="false">PARTNERFORUM!J10</f>
        <v>10000</v>
      </c>
      <c r="K30" s="10" t="n">
        <f aca="false">SUM(B30:J30)</f>
        <v>90000</v>
      </c>
      <c r="AMI30" s="0"/>
      <c r="AMJ30" s="0"/>
    </row>
    <row r="31" s="9" customFormat="true" ht="13.8" hidden="false" customHeight="false" outlineLevel="0" collapsed="false">
      <c r="A31" s="11" t="s">
        <v>23</v>
      </c>
      <c r="B31" s="15" t="n">
        <f aca="false">PARTNERFORUM!B11</f>
        <v>9000</v>
      </c>
      <c r="C31" s="15" t="n">
        <f aca="false">PARTNERFORUM!C11</f>
        <v>9000</v>
      </c>
      <c r="D31" s="15" t="n">
        <f aca="false">PARTNERFORUM!D11</f>
        <v>9000</v>
      </c>
      <c r="E31" s="15" t="n">
        <f aca="false">PARTNERFORUM!E11</f>
        <v>9000</v>
      </c>
      <c r="F31" s="15" t="n">
        <f aca="false">PARTNERFORUM!F11</f>
        <v>9000</v>
      </c>
      <c r="G31" s="15" t="n">
        <f aca="false">PARTNERFORUM!G11</f>
        <v>9000</v>
      </c>
      <c r="H31" s="15" t="n">
        <f aca="false">PARTNERFORUM!H11</f>
        <v>9000</v>
      </c>
      <c r="I31" s="15" t="n">
        <f aca="false">PARTNERFORUM!I11</f>
        <v>9000</v>
      </c>
      <c r="J31" s="15" t="n">
        <f aca="false">PARTNERFORUM!J11</f>
        <v>9000</v>
      </c>
      <c r="K31" s="10" t="n">
        <f aca="false">SUM(B31:J31)</f>
        <v>81000</v>
      </c>
      <c r="AMI31" s="0"/>
      <c r="AMJ31" s="0"/>
    </row>
    <row r="32" s="9" customFormat="true" ht="13.8" hidden="false" customHeight="false" outlineLevel="0" collapsed="false">
      <c r="B32" s="15"/>
      <c r="C32" s="15"/>
      <c r="D32" s="15"/>
      <c r="E32" s="15"/>
      <c r="F32" s="15"/>
      <c r="G32" s="15"/>
      <c r="H32" s="15"/>
      <c r="I32" s="15"/>
      <c r="J32" s="15"/>
      <c r="K32" s="10"/>
      <c r="AMI32" s="0"/>
      <c r="AMJ32" s="0"/>
    </row>
    <row r="33" s="9" customFormat="true" ht="15.7" hidden="false" customHeight="false" outlineLevel="0" collapsed="false">
      <c r="A33" s="14" t="s">
        <v>12</v>
      </c>
      <c r="B33" s="15"/>
      <c r="C33" s="15"/>
      <c r="D33" s="15"/>
      <c r="E33" s="15"/>
      <c r="F33" s="15"/>
      <c r="G33" s="15"/>
      <c r="H33" s="15"/>
      <c r="I33" s="15"/>
      <c r="J33" s="15"/>
      <c r="K33" s="10"/>
      <c r="AMI33" s="0"/>
      <c r="AMJ33" s="0"/>
    </row>
    <row r="34" s="9" customFormat="true" ht="13.8" hidden="false" customHeight="false" outlineLevel="0" collapsed="false">
      <c r="A34" s="9" t="s">
        <v>24</v>
      </c>
      <c r="B34" s="15" t="n">
        <f aca="false">PARTNERFORUM!B14</f>
        <v>750000</v>
      </c>
      <c r="C34" s="15" t="n">
        <f aca="false">PARTNERFORUM!C14</f>
        <v>750000</v>
      </c>
      <c r="D34" s="15" t="n">
        <f aca="false">PARTNERFORUM!D14</f>
        <v>750000</v>
      </c>
      <c r="E34" s="15" t="n">
        <f aca="false">PARTNERFORUM!E14</f>
        <v>750000</v>
      </c>
      <c r="F34" s="15" t="n">
        <f aca="false">PARTNERFORUM!F14</f>
        <v>750000</v>
      </c>
      <c r="G34" s="15" t="n">
        <f aca="false">PARTNERFORUM!G14</f>
        <v>750000</v>
      </c>
      <c r="H34" s="15" t="n">
        <f aca="false">PARTNERFORUM!H14</f>
        <v>750000</v>
      </c>
      <c r="I34" s="15" t="n">
        <f aca="false">PARTNERFORUM!I14</f>
        <v>750000</v>
      </c>
      <c r="J34" s="15" t="n">
        <f aca="false">PARTNERFORUM!J14</f>
        <v>750000</v>
      </c>
      <c r="K34" s="10" t="n">
        <f aca="false">SUM(B34:J34)</f>
        <v>6750000</v>
      </c>
      <c r="AMI34" s="0"/>
      <c r="AMJ34" s="0"/>
    </row>
    <row r="35" s="9" customFormat="true" ht="61.7" hidden="false" customHeight="false" outlineLevel="0" collapsed="false">
      <c r="A35" s="11" t="s">
        <v>25</v>
      </c>
      <c r="B35" s="15" t="n">
        <f aca="false">PARTNERFORUM!B15</f>
        <v>136500</v>
      </c>
      <c r="C35" s="15" t="n">
        <f aca="false">PARTNERFORUM!C15</f>
        <v>136500</v>
      </c>
      <c r="D35" s="15" t="n">
        <f aca="false">PARTNERFORUM!D15</f>
        <v>136500</v>
      </c>
      <c r="E35" s="15" t="n">
        <f aca="false">PARTNERFORUM!E15</f>
        <v>136500</v>
      </c>
      <c r="F35" s="15" t="n">
        <f aca="false">PARTNERFORUM!F15</f>
        <v>136500</v>
      </c>
      <c r="G35" s="15" t="n">
        <f aca="false">PARTNERFORUM!G15</f>
        <v>136500</v>
      </c>
      <c r="H35" s="15" t="n">
        <f aca="false">PARTNERFORUM!H15</f>
        <v>136500</v>
      </c>
      <c r="I35" s="15" t="n">
        <f aca="false">PARTNERFORUM!I15</f>
        <v>136500</v>
      </c>
      <c r="J35" s="15" t="n">
        <f aca="false">PARTNERFORUM!J15</f>
        <v>136500</v>
      </c>
      <c r="K35" s="10" t="n">
        <f aca="false">SUM(B35:J35)</f>
        <v>1228500</v>
      </c>
      <c r="AMI35" s="0"/>
      <c r="AMJ35" s="0"/>
    </row>
    <row r="36" s="9" customFormat="true" ht="13.8" hidden="false" customHeight="false" outlineLevel="0" collapsed="false">
      <c r="A36" s="9" t="s">
        <v>26</v>
      </c>
      <c r="B36" s="15" t="n">
        <f aca="false">PARTNERFORUM!B16</f>
        <v>0</v>
      </c>
      <c r="C36" s="15" t="n">
        <f aca="false">PARTNERFORUM!C16</f>
        <v>0</v>
      </c>
      <c r="D36" s="15" t="n">
        <f aca="false">PARTNERFORUM!D16</f>
        <v>0</v>
      </c>
      <c r="E36" s="15" t="n">
        <f aca="false">PARTNERFORUM!E16</f>
        <v>0</v>
      </c>
      <c r="F36" s="15" t="n">
        <f aca="false">PARTNERFORUM!F16</f>
        <v>0</v>
      </c>
      <c r="G36" s="15" t="n">
        <f aca="false">PARTNERFORUM!G16</f>
        <v>0</v>
      </c>
      <c r="H36" s="15" t="n">
        <f aca="false">PARTNERFORUM!H16</f>
        <v>0</v>
      </c>
      <c r="I36" s="15" t="n">
        <f aca="false">PARTNERFORUM!I16</f>
        <v>0</v>
      </c>
      <c r="J36" s="15" t="n">
        <f aca="false">PARTNERFORUM!J16</f>
        <v>0</v>
      </c>
      <c r="K36" s="10" t="n">
        <f aca="false">SUM(B36:J36)</f>
        <v>0</v>
      </c>
      <c r="AMI36" s="0"/>
      <c r="AMJ36" s="0"/>
    </row>
    <row r="37" s="9" customFormat="true" ht="13.8" hidden="false" customHeight="false" outlineLevel="0" collapsed="false">
      <c r="B37" s="15"/>
      <c r="C37" s="15"/>
      <c r="D37" s="15"/>
      <c r="E37" s="15"/>
      <c r="F37" s="15"/>
      <c r="G37" s="15"/>
      <c r="H37" s="15"/>
      <c r="I37" s="15"/>
      <c r="J37" s="15"/>
      <c r="K37" s="10"/>
      <c r="AMI37" s="0"/>
      <c r="AMJ37" s="0"/>
    </row>
    <row r="38" s="9" customFormat="true" ht="15" hidden="false" customHeight="false" outlineLevel="0" collapsed="false">
      <c r="A38" s="16" t="s">
        <v>27</v>
      </c>
      <c r="B38" s="17" t="n">
        <f aca="false">SUM(B26:B31)</f>
        <v>1276810</v>
      </c>
      <c r="C38" s="17" t="n">
        <f aca="false">SUM(C26:C31)</f>
        <v>1276810</v>
      </c>
      <c r="D38" s="17" t="n">
        <f aca="false">SUM(D26:D31)</f>
        <v>1276810</v>
      </c>
      <c r="E38" s="17" t="n">
        <f aca="false">SUM(E26:E31)</f>
        <v>1276810</v>
      </c>
      <c r="F38" s="17" t="n">
        <f aca="false">SUM(F26:F31)</f>
        <v>1276810</v>
      </c>
      <c r="G38" s="17" t="n">
        <f aca="false">SUM(G26:G31)</f>
        <v>1276810</v>
      </c>
      <c r="H38" s="17" t="n">
        <f aca="false">SUM(H26:H31)</f>
        <v>1276810</v>
      </c>
      <c r="I38" s="17" t="n">
        <f aca="false">SUM(I26:I31)</f>
        <v>1276810</v>
      </c>
      <c r="J38" s="17" t="n">
        <f aca="false">SUM(J26:J31)</f>
        <v>1276810</v>
      </c>
      <c r="K38" s="17" t="n">
        <f aca="false">SUM(K26:K31)</f>
        <v>11491290</v>
      </c>
      <c r="AMI38" s="0"/>
      <c r="AMJ38" s="0"/>
    </row>
    <row r="39" s="9" customFormat="true" ht="15" hidden="false" customHeight="false" outlineLevel="0" collapsed="false">
      <c r="A39" s="16" t="s">
        <v>14</v>
      </c>
      <c r="B39" s="17" t="n">
        <f aca="false">SUM(B34:B36)</f>
        <v>886500</v>
      </c>
      <c r="C39" s="17" t="n">
        <f aca="false">SUM(C34:C36)</f>
        <v>886500</v>
      </c>
      <c r="D39" s="17" t="n">
        <f aca="false">SUM(D34:D36)</f>
        <v>886500</v>
      </c>
      <c r="E39" s="17" t="n">
        <f aca="false">SUM(E34:E36)</f>
        <v>886500</v>
      </c>
      <c r="F39" s="17" t="n">
        <f aca="false">SUM(F34:F36)</f>
        <v>886500</v>
      </c>
      <c r="G39" s="17" t="n">
        <f aca="false">SUM(G34:G36)</f>
        <v>886500</v>
      </c>
      <c r="H39" s="17" t="n">
        <f aca="false">SUM(H34:H36)</f>
        <v>886500</v>
      </c>
      <c r="I39" s="17" t="n">
        <f aca="false">SUM(I34:I36)</f>
        <v>886500</v>
      </c>
      <c r="J39" s="17" t="n">
        <f aca="false">SUM(J34:J36)</f>
        <v>886500</v>
      </c>
      <c r="K39" s="17" t="n">
        <f aca="false">SUM(K34:K36)</f>
        <v>7978500</v>
      </c>
      <c r="AMI39" s="0"/>
      <c r="AMJ39" s="0"/>
    </row>
    <row r="40" s="24" customFormat="true" ht="17.35" hidden="false" customHeight="false" outlineLevel="0" collapsed="false">
      <c r="A40" s="18" t="s">
        <v>28</v>
      </c>
      <c r="B40" s="19" t="n">
        <f aca="false">SUM(B38:B39)</f>
        <v>2163310</v>
      </c>
      <c r="C40" s="19" t="n">
        <f aca="false">SUM(C38:C39)</f>
        <v>2163310</v>
      </c>
      <c r="D40" s="19" t="n">
        <f aca="false">SUM(D38:D39)</f>
        <v>2163310</v>
      </c>
      <c r="E40" s="19" t="n">
        <f aca="false">SUM(E38:E39)</f>
        <v>2163310</v>
      </c>
      <c r="F40" s="19" t="n">
        <f aca="false">SUM(F38:F39)</f>
        <v>2163310</v>
      </c>
      <c r="G40" s="19" t="n">
        <f aca="false">SUM(G38:G39)</f>
        <v>2163310</v>
      </c>
      <c r="H40" s="19" t="n">
        <f aca="false">SUM(H38:H39)</f>
        <v>2163310</v>
      </c>
      <c r="I40" s="19" t="n">
        <f aca="false">SUM(I38:I39)</f>
        <v>2163310</v>
      </c>
      <c r="J40" s="19" t="n">
        <f aca="false">SUM(J38:J39)</f>
        <v>2163310</v>
      </c>
      <c r="K40" s="19" t="n">
        <f aca="false">SUM(K38:K39)</f>
        <v>19469790</v>
      </c>
      <c r="AMI40" s="0"/>
      <c r="AMJ40" s="0"/>
    </row>
    <row r="41" customFormat="false" ht="15" hidden="false" customHeight="false" outlineLevel="0" collapsed="false">
      <c r="A41" s="21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customFormat="false" ht="17.35" hidden="false" customHeight="false" outlineLevel="0" collapsed="false">
      <c r="A42" s="8" t="s">
        <v>29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customFormat="false" ht="17.35" hidden="false" customHeight="false" outlineLevel="0" collapsed="false">
      <c r="A43" s="14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customFormat="false" ht="17.35" hidden="false" customHeight="false" outlineLevel="0" collapsed="false">
      <c r="A44" s="14" t="s">
        <v>17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="9" customFormat="true" ht="26.65" hidden="false" customHeight="false" outlineLevel="0" collapsed="false">
      <c r="A45" s="11" t="s">
        <v>30</v>
      </c>
      <c r="B45" s="15" t="n">
        <f aca="false">FFKiTa!B6</f>
        <v>166108</v>
      </c>
      <c r="C45" s="15" t="n">
        <f aca="false">FFKiTa!C6</f>
        <v>166108</v>
      </c>
      <c r="D45" s="15" t="n">
        <f aca="false">FFKiTa!D6</f>
        <v>166108</v>
      </c>
      <c r="E45" s="15" t="n">
        <f aca="false">FFKiTa!E6</f>
        <v>166108</v>
      </c>
      <c r="F45" s="15" t="n">
        <f aca="false">FFKiTa!F6</f>
        <v>166108</v>
      </c>
      <c r="G45" s="15" t="n">
        <f aca="false">FFKiTa!G6</f>
        <v>166108</v>
      </c>
      <c r="H45" s="15" t="n">
        <f aca="false">FFKiTa!H6</f>
        <v>166108</v>
      </c>
      <c r="I45" s="15" t="n">
        <f aca="false">FFKiTa!I6</f>
        <v>166108</v>
      </c>
      <c r="J45" s="15" t="n">
        <f aca="false">FFKiTa!J6</f>
        <v>166108</v>
      </c>
      <c r="K45" s="10" t="n">
        <f aca="false">SUM(B45:J45)</f>
        <v>1494972</v>
      </c>
      <c r="L45" s="15"/>
      <c r="AMI45" s="0"/>
      <c r="AMJ45" s="0"/>
    </row>
    <row r="46" s="9" customFormat="true" ht="13.8" hidden="false" customHeight="false" outlineLevel="0" collapsed="false">
      <c r="A46" s="22" t="s">
        <v>19</v>
      </c>
      <c r="B46" s="15" t="n">
        <f aca="false">FFKiTa!B7</f>
        <v>0</v>
      </c>
      <c r="C46" s="15" t="n">
        <f aca="false">FFKiTa!C7</f>
        <v>0</v>
      </c>
      <c r="D46" s="15" t="n">
        <f aca="false">FFKiTa!D7</f>
        <v>0</v>
      </c>
      <c r="E46" s="15" t="n">
        <f aca="false">FFKiTa!E7</f>
        <v>0</v>
      </c>
      <c r="F46" s="15" t="n">
        <f aca="false">FFKiTa!F7</f>
        <v>0</v>
      </c>
      <c r="G46" s="15" t="n">
        <f aca="false">FFKiTa!G7</f>
        <v>0</v>
      </c>
      <c r="H46" s="15" t="n">
        <f aca="false">FFKiTa!H7</f>
        <v>0</v>
      </c>
      <c r="I46" s="15" t="n">
        <f aca="false">FFKiTa!I7</f>
        <v>0</v>
      </c>
      <c r="J46" s="15" t="n">
        <f aca="false">FFKiTa!J7</f>
        <v>0</v>
      </c>
      <c r="K46" s="10" t="n">
        <f aca="false">SUM(B46:J46)</f>
        <v>0</v>
      </c>
      <c r="L46" s="15"/>
      <c r="AMI46" s="0"/>
      <c r="AMJ46" s="0"/>
    </row>
    <row r="47" s="9" customFormat="true" ht="13.8" hidden="false" customHeight="false" outlineLevel="0" collapsed="false">
      <c r="A47" s="9" t="s">
        <v>20</v>
      </c>
      <c r="B47" s="15" t="n">
        <f aca="false">PNKommunen!B8</f>
        <v>33221.6</v>
      </c>
      <c r="C47" s="15" t="n">
        <f aca="false">PNKommunen!C8</f>
        <v>33221.6</v>
      </c>
      <c r="D47" s="15" t="n">
        <f aca="false">PNKommunen!D8</f>
        <v>33221.6</v>
      </c>
      <c r="E47" s="15" t="n">
        <f aca="false">PNKommunen!E8</f>
        <v>33221.6</v>
      </c>
      <c r="F47" s="15" t="n">
        <f aca="false">PNKommunen!F8</f>
        <v>33221.6</v>
      </c>
      <c r="G47" s="15" t="n">
        <f aca="false">PNKommunen!G8</f>
        <v>33221.6</v>
      </c>
      <c r="H47" s="15" t="n">
        <f aca="false">PNKommunen!H8</f>
        <v>33221.6</v>
      </c>
      <c r="I47" s="15" t="n">
        <f aca="false">PNKommunen!I8</f>
        <v>33221.6</v>
      </c>
      <c r="J47" s="15" t="n">
        <f aca="false">PNKommunen!J8</f>
        <v>33221.6</v>
      </c>
      <c r="K47" s="15" t="n">
        <f aca="false">PNKommunen!K8</f>
        <v>298994.4</v>
      </c>
      <c r="L47" s="15"/>
      <c r="AMI47" s="0"/>
      <c r="AMJ47" s="0"/>
    </row>
    <row r="48" s="9" customFormat="true" ht="15.65" hidden="false" customHeight="false" outlineLevel="0" collapsed="false">
      <c r="A48" s="9" t="s">
        <v>21</v>
      </c>
      <c r="B48" s="15" t="n">
        <f aca="false">FFKiTa!B9</f>
        <v>12000</v>
      </c>
      <c r="C48" s="15" t="n">
        <f aca="false">FFKiTa!C9</f>
        <v>12000</v>
      </c>
      <c r="D48" s="15" t="n">
        <f aca="false">FFKiTa!D9</f>
        <v>12000</v>
      </c>
      <c r="E48" s="15" t="n">
        <f aca="false">FFKiTa!E9</f>
        <v>12000</v>
      </c>
      <c r="F48" s="15" t="n">
        <f aca="false">FFKiTa!F9</f>
        <v>12000</v>
      </c>
      <c r="G48" s="15" t="n">
        <f aca="false">FFKiTa!G9</f>
        <v>12000</v>
      </c>
      <c r="H48" s="15" t="n">
        <f aca="false">FFKiTa!H9</f>
        <v>12000</v>
      </c>
      <c r="I48" s="15" t="n">
        <f aca="false">FFKiTa!I9</f>
        <v>12000</v>
      </c>
      <c r="J48" s="15" t="n">
        <f aca="false">FFKiTa!J9</f>
        <v>12000</v>
      </c>
      <c r="K48" s="10" t="n">
        <f aca="false">SUM(B48:J48)</f>
        <v>108000</v>
      </c>
      <c r="L48" s="15"/>
      <c r="AMI48" s="0"/>
      <c r="AMJ48" s="0"/>
    </row>
    <row r="49" s="9" customFormat="true" ht="15.65" hidden="false" customHeight="false" outlineLevel="0" collapsed="false">
      <c r="A49" s="23" t="s">
        <v>22</v>
      </c>
      <c r="B49" s="15" t="n">
        <f aca="false">FFKiTa!B10</f>
        <v>10000</v>
      </c>
      <c r="C49" s="15" t="n">
        <f aca="false">FFKiTa!C10</f>
        <v>10000</v>
      </c>
      <c r="D49" s="15" t="n">
        <f aca="false">FFKiTa!D10</f>
        <v>10000</v>
      </c>
      <c r="E49" s="15" t="n">
        <f aca="false">FFKiTa!E10</f>
        <v>10000</v>
      </c>
      <c r="F49" s="15" t="n">
        <f aca="false">FFKiTa!F10</f>
        <v>10000</v>
      </c>
      <c r="G49" s="15" t="n">
        <f aca="false">FFKiTa!G10</f>
        <v>10000</v>
      </c>
      <c r="H49" s="15" t="n">
        <f aca="false">FFKiTa!H10</f>
        <v>10000</v>
      </c>
      <c r="I49" s="15" t="n">
        <f aca="false">FFKiTa!I10</f>
        <v>10000</v>
      </c>
      <c r="J49" s="15" t="n">
        <f aca="false">FFKiTa!J10</f>
        <v>10000</v>
      </c>
      <c r="K49" s="10" t="n">
        <f aca="false">SUM(B49:J49)</f>
        <v>90000</v>
      </c>
      <c r="AMI49" s="0"/>
      <c r="AMJ49" s="0"/>
    </row>
    <row r="50" s="9" customFormat="true" ht="13.8" hidden="false" customHeight="false" outlineLevel="0" collapsed="false">
      <c r="A50" s="11" t="s">
        <v>23</v>
      </c>
      <c r="B50" s="15" t="n">
        <f aca="false">FFKiTa!B11</f>
        <v>9000</v>
      </c>
      <c r="C50" s="15" t="n">
        <f aca="false">FFKiTa!C11</f>
        <v>9000</v>
      </c>
      <c r="D50" s="15" t="n">
        <f aca="false">FFKiTa!D11</f>
        <v>9000</v>
      </c>
      <c r="E50" s="15" t="n">
        <f aca="false">FFKiTa!E11</f>
        <v>9000</v>
      </c>
      <c r="F50" s="15" t="n">
        <f aca="false">FFKiTa!F11</f>
        <v>9000</v>
      </c>
      <c r="G50" s="15" t="n">
        <f aca="false">FFKiTa!G11</f>
        <v>9000</v>
      </c>
      <c r="H50" s="15" t="n">
        <f aca="false">FFKiTa!H11</f>
        <v>9000</v>
      </c>
      <c r="I50" s="15" t="n">
        <f aca="false">FFKiTa!I11</f>
        <v>9000</v>
      </c>
      <c r="J50" s="15" t="n">
        <f aca="false">FFKiTa!J11</f>
        <v>9000</v>
      </c>
      <c r="K50" s="10" t="n">
        <f aca="false">SUM(B50:J50)</f>
        <v>81000</v>
      </c>
      <c r="AMI50" s="0"/>
      <c r="AMJ50" s="0"/>
    </row>
    <row r="51" s="9" customFormat="true" ht="13.8" hidden="false" customHeight="false" outlineLevel="0" collapsed="false">
      <c r="A51" s="9" t="s">
        <v>31</v>
      </c>
      <c r="B51" s="15" t="n">
        <f aca="false">FFKiTa!B12</f>
        <v>1000</v>
      </c>
      <c r="C51" s="15" t="n">
        <f aca="false">FFKiTa!C12</f>
        <v>1000</v>
      </c>
      <c r="D51" s="15" t="n">
        <f aca="false">FFKiTa!D12</f>
        <v>1000</v>
      </c>
      <c r="E51" s="15" t="n">
        <f aca="false">FFKiTa!E12</f>
        <v>1000</v>
      </c>
      <c r="F51" s="15" t="n">
        <f aca="false">FFKiTa!F12</f>
        <v>1000</v>
      </c>
      <c r="G51" s="15" t="n">
        <f aca="false">FFKiTa!G12</f>
        <v>1000</v>
      </c>
      <c r="H51" s="15" t="n">
        <f aca="false">FFKiTa!H12</f>
        <v>1000</v>
      </c>
      <c r="I51" s="15" t="n">
        <f aca="false">FFKiTa!I12</f>
        <v>1000</v>
      </c>
      <c r="J51" s="15" t="n">
        <f aca="false">FFKiTa!J12</f>
        <v>1000</v>
      </c>
      <c r="K51" s="10" t="n">
        <f aca="false">SUM(B51:J51)</f>
        <v>9000</v>
      </c>
      <c r="AMI51" s="0"/>
      <c r="AMJ51" s="0"/>
    </row>
    <row r="52" s="9" customFormat="true" ht="13.8" hidden="false" customHeight="false" outlineLevel="0" collapsed="false">
      <c r="A52" s="9" t="s">
        <v>32</v>
      </c>
      <c r="B52" s="15" t="n">
        <f aca="false">FFKiTa!B13</f>
        <v>100000</v>
      </c>
      <c r="C52" s="15" t="n">
        <f aca="false">FFKiTa!C13</f>
        <v>100000</v>
      </c>
      <c r="D52" s="15" t="n">
        <f aca="false">FFKiTa!D13</f>
        <v>100000</v>
      </c>
      <c r="E52" s="15" t="n">
        <f aca="false">FFKiTa!E13</f>
        <v>100000</v>
      </c>
      <c r="F52" s="15" t="n">
        <f aca="false">FFKiTa!F13</f>
        <v>100000</v>
      </c>
      <c r="G52" s="15" t="n">
        <f aca="false">FFKiTa!G13</f>
        <v>100000</v>
      </c>
      <c r="H52" s="15" t="n">
        <f aca="false">FFKiTa!H13</f>
        <v>100000</v>
      </c>
      <c r="I52" s="15" t="n">
        <f aca="false">FFKiTa!I13</f>
        <v>100000</v>
      </c>
      <c r="J52" s="15" t="n">
        <f aca="false">FFKiTa!J13</f>
        <v>100000</v>
      </c>
      <c r="K52" s="10" t="n">
        <f aca="false">SUM(B52:J52)</f>
        <v>900000</v>
      </c>
      <c r="AMI52" s="0"/>
      <c r="AMJ52" s="0"/>
    </row>
    <row r="53" s="9" customFormat="true" ht="13.8" hidden="false" customHeight="false" outlineLevel="0" collapsed="false">
      <c r="B53" s="15"/>
      <c r="C53" s="15"/>
      <c r="D53" s="15"/>
      <c r="E53" s="15"/>
      <c r="F53" s="15"/>
      <c r="G53" s="15"/>
      <c r="H53" s="15"/>
      <c r="I53" s="15"/>
      <c r="J53" s="15"/>
      <c r="K53" s="10"/>
      <c r="AMI53" s="0"/>
      <c r="AMJ53" s="0"/>
    </row>
    <row r="54" s="9" customFormat="true" ht="15.7" hidden="false" customHeight="false" outlineLevel="0" collapsed="false">
      <c r="A54" s="14" t="s">
        <v>12</v>
      </c>
      <c r="B54" s="15"/>
      <c r="C54" s="15"/>
      <c r="D54" s="15"/>
      <c r="E54" s="15"/>
      <c r="F54" s="15"/>
      <c r="G54" s="15"/>
      <c r="H54" s="15"/>
      <c r="I54" s="15"/>
      <c r="J54" s="15"/>
      <c r="K54" s="10"/>
      <c r="AMI54" s="0"/>
      <c r="AMJ54" s="0"/>
    </row>
    <row r="55" s="9" customFormat="true" ht="13.8" hidden="false" customHeight="false" outlineLevel="0" collapsed="false">
      <c r="A55" s="9" t="s">
        <v>33</v>
      </c>
      <c r="B55" s="15" t="n">
        <f aca="false">FFKiTa!B16</f>
        <v>600000</v>
      </c>
      <c r="C55" s="15" t="n">
        <f aca="false">FFKiTa!C16</f>
        <v>600000</v>
      </c>
      <c r="D55" s="15" t="n">
        <f aca="false">FFKiTa!D16</f>
        <v>600000</v>
      </c>
      <c r="E55" s="15" t="n">
        <f aca="false">FFKiTa!E16</f>
        <v>600000</v>
      </c>
      <c r="F55" s="15" t="n">
        <f aca="false">FFKiTa!F16</f>
        <v>600000</v>
      </c>
      <c r="G55" s="15" t="n">
        <f aca="false">FFKiTa!G16</f>
        <v>600000</v>
      </c>
      <c r="H55" s="15" t="n">
        <f aca="false">FFKiTa!H16</f>
        <v>600000</v>
      </c>
      <c r="I55" s="15" t="n">
        <f aca="false">FFKiTa!I16</f>
        <v>600000</v>
      </c>
      <c r="J55" s="15" t="n">
        <f aca="false">FFKiTa!J16</f>
        <v>600000</v>
      </c>
      <c r="K55" s="10" t="n">
        <f aca="false">SUM(B55:J55)</f>
        <v>5400000</v>
      </c>
      <c r="AMI55" s="0"/>
      <c r="AMJ55" s="0"/>
    </row>
    <row r="56" s="9" customFormat="true" ht="13.8" hidden="false" customHeight="false" outlineLevel="0" collapsed="false">
      <c r="A56" s="9" t="s">
        <v>34</v>
      </c>
      <c r="B56" s="15" t="n">
        <f aca="false">FFKiTa!B17</f>
        <v>1000000</v>
      </c>
      <c r="C56" s="15" t="n">
        <f aca="false">FFKiTa!C17</f>
        <v>1000000</v>
      </c>
      <c r="D56" s="15" t="n">
        <f aca="false">FFKiTa!D17</f>
        <v>1000000</v>
      </c>
      <c r="E56" s="15" t="n">
        <f aca="false">FFKiTa!E17</f>
        <v>1000000</v>
      </c>
      <c r="F56" s="15" t="n">
        <f aca="false">FFKiTa!F17</f>
        <v>1000000</v>
      </c>
      <c r="G56" s="15" t="n">
        <f aca="false">FFKiTa!G17</f>
        <v>1000000</v>
      </c>
      <c r="H56" s="15" t="n">
        <f aca="false">FFKiTa!H17</f>
        <v>1000000</v>
      </c>
      <c r="I56" s="15" t="n">
        <f aca="false">FFKiTa!I17</f>
        <v>1000000</v>
      </c>
      <c r="J56" s="15" t="n">
        <f aca="false">FFKiTa!J17</f>
        <v>1000000</v>
      </c>
      <c r="K56" s="10" t="n">
        <f aca="false">SUM(B56:J56)</f>
        <v>9000000</v>
      </c>
      <c r="AMI56" s="0"/>
      <c r="AMJ56" s="0"/>
    </row>
    <row r="57" s="9" customFormat="true" ht="13.8" hidden="false" customHeight="false" outlineLevel="0" collapsed="false">
      <c r="A57" s="9" t="s">
        <v>26</v>
      </c>
      <c r="B57" s="15" t="n">
        <f aca="false">FFKiTa!B18</f>
        <v>0</v>
      </c>
      <c r="C57" s="15" t="n">
        <f aca="false">FFKiTa!C18</f>
        <v>0</v>
      </c>
      <c r="D57" s="15" t="n">
        <f aca="false">FFKiTa!D18</f>
        <v>0</v>
      </c>
      <c r="E57" s="15" t="n">
        <f aca="false">FFKiTa!E18</f>
        <v>0</v>
      </c>
      <c r="F57" s="15" t="n">
        <f aca="false">FFKiTa!F18</f>
        <v>0</v>
      </c>
      <c r="G57" s="15" t="n">
        <f aca="false">FFKiTa!G18</f>
        <v>0</v>
      </c>
      <c r="H57" s="15" t="n">
        <f aca="false">FFKiTa!H18</f>
        <v>0</v>
      </c>
      <c r="I57" s="15" t="n">
        <f aca="false">FFKiTa!I18</f>
        <v>0</v>
      </c>
      <c r="J57" s="15" t="n">
        <f aca="false">FFKiTa!J18</f>
        <v>0</v>
      </c>
      <c r="K57" s="10" t="n">
        <f aca="false">SUM(B57:J57)</f>
        <v>0</v>
      </c>
      <c r="AMI57" s="0"/>
      <c r="AMJ57" s="0"/>
    </row>
    <row r="58" s="9" customFormat="true" ht="13.8" hidden="false" customHeight="false" outlineLevel="0" collapsed="false">
      <c r="B58" s="15"/>
      <c r="C58" s="15"/>
      <c r="D58" s="15"/>
      <c r="E58" s="15"/>
      <c r="F58" s="15"/>
      <c r="G58" s="15"/>
      <c r="H58" s="15"/>
      <c r="I58" s="15"/>
      <c r="J58" s="15"/>
      <c r="K58" s="10"/>
      <c r="AMI58" s="0"/>
      <c r="AMJ58" s="0"/>
    </row>
    <row r="59" s="9" customFormat="true" ht="15" hidden="false" customHeight="false" outlineLevel="0" collapsed="false">
      <c r="A59" s="16" t="s">
        <v>27</v>
      </c>
      <c r="B59" s="17" t="n">
        <f aca="false">SUM(B45:B52)</f>
        <v>331329.6</v>
      </c>
      <c r="C59" s="17" t="n">
        <f aca="false">SUM(C45:C52)</f>
        <v>331329.6</v>
      </c>
      <c r="D59" s="17" t="n">
        <f aca="false">SUM(D45:D52)</f>
        <v>331329.6</v>
      </c>
      <c r="E59" s="17" t="n">
        <f aca="false">SUM(E45:E52)</f>
        <v>331329.6</v>
      </c>
      <c r="F59" s="17" t="n">
        <f aca="false">SUM(F45:F52)</f>
        <v>331329.6</v>
      </c>
      <c r="G59" s="17" t="n">
        <f aca="false">SUM(G45:G52)</f>
        <v>331329.6</v>
      </c>
      <c r="H59" s="17" t="n">
        <f aca="false">SUM(H45:H52)</f>
        <v>331329.6</v>
      </c>
      <c r="I59" s="17" t="n">
        <f aca="false">SUM(I45:I52)</f>
        <v>331329.6</v>
      </c>
      <c r="J59" s="17" t="n">
        <f aca="false">SUM(J45:J52)</f>
        <v>331329.6</v>
      </c>
      <c r="K59" s="17" t="n">
        <f aca="false">SUM(K45:K52)</f>
        <v>2981966.4</v>
      </c>
      <c r="AMI59" s="0"/>
      <c r="AMJ59" s="0"/>
    </row>
    <row r="60" s="9" customFormat="true" ht="15" hidden="false" customHeight="false" outlineLevel="0" collapsed="false">
      <c r="A60" s="16" t="s">
        <v>14</v>
      </c>
      <c r="B60" s="17" t="n">
        <f aca="false">SUM(B55:B57)</f>
        <v>1600000</v>
      </c>
      <c r="C60" s="17" t="n">
        <f aca="false">SUM(C55:C57)</f>
        <v>1600000</v>
      </c>
      <c r="D60" s="17" t="n">
        <f aca="false">SUM(D55:D57)</f>
        <v>1600000</v>
      </c>
      <c r="E60" s="17" t="n">
        <f aca="false">SUM(E55:E57)</f>
        <v>1600000</v>
      </c>
      <c r="F60" s="17" t="n">
        <f aca="false">SUM(F55:F57)</f>
        <v>1600000</v>
      </c>
      <c r="G60" s="17" t="n">
        <f aca="false">SUM(G55:G57)</f>
        <v>1600000</v>
      </c>
      <c r="H60" s="17" t="n">
        <f aca="false">SUM(H55:H57)</f>
        <v>1600000</v>
      </c>
      <c r="I60" s="17" t="n">
        <f aca="false">SUM(I55:I57)</f>
        <v>1600000</v>
      </c>
      <c r="J60" s="17" t="n">
        <f aca="false">SUM(J55:J57)</f>
        <v>1600000</v>
      </c>
      <c r="K60" s="17" t="n">
        <f aca="false">SUM(K55:K57)</f>
        <v>14400000</v>
      </c>
      <c r="AMI60" s="0"/>
      <c r="AMJ60" s="0"/>
    </row>
    <row r="61" s="24" customFormat="true" ht="17.35" hidden="false" customHeight="false" outlineLevel="0" collapsed="false">
      <c r="A61" s="18" t="s">
        <v>35</v>
      </c>
      <c r="B61" s="19" t="n">
        <f aca="false">SUM(B59:B60)</f>
        <v>1931329.6</v>
      </c>
      <c r="C61" s="19" t="n">
        <f aca="false">SUM(C59:C60)</f>
        <v>1931329.6</v>
      </c>
      <c r="D61" s="19" t="n">
        <f aca="false">SUM(D59:D60)</f>
        <v>1931329.6</v>
      </c>
      <c r="E61" s="19" t="n">
        <f aca="false">SUM(E59:E60)</f>
        <v>1931329.6</v>
      </c>
      <c r="F61" s="19" t="n">
        <f aca="false">SUM(F59:F60)</f>
        <v>1931329.6</v>
      </c>
      <c r="G61" s="19" t="n">
        <f aca="false">SUM(G59:G60)</f>
        <v>1931329.6</v>
      </c>
      <c r="H61" s="19" t="n">
        <f aca="false">SUM(H59:H60)</f>
        <v>1931329.6</v>
      </c>
      <c r="I61" s="19" t="n">
        <f aca="false">SUM(I59:I60)</f>
        <v>1931329.6</v>
      </c>
      <c r="J61" s="19" t="n">
        <f aca="false">SUM(J59:J60)</f>
        <v>1931329.6</v>
      </c>
      <c r="K61" s="19" t="n">
        <f aca="false">SUM(K59:K60)</f>
        <v>17381966.4</v>
      </c>
      <c r="AMI61" s="0"/>
      <c r="AMJ61" s="0"/>
    </row>
    <row r="62" s="9" customFormat="true" ht="13.8" hidden="false" customHeight="false" outlineLevel="0" collapsed="false">
      <c r="B62" s="15"/>
      <c r="C62" s="15"/>
      <c r="D62" s="15"/>
      <c r="E62" s="15"/>
      <c r="F62" s="15"/>
      <c r="G62" s="15"/>
      <c r="H62" s="15"/>
      <c r="I62" s="15"/>
      <c r="J62" s="15"/>
      <c r="K62" s="10"/>
      <c r="AMI62" s="0"/>
      <c r="AMJ62" s="0"/>
    </row>
    <row r="63" customFormat="false" ht="17.35" hidden="false" customHeight="false" outlineLevel="0" collapsed="false">
      <c r="A63" s="8" t="s">
        <v>36</v>
      </c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customFormat="false" ht="17.35" hidden="false" customHeight="false" outlineLevel="0" collapsed="false">
      <c r="A64" s="14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customFormat="false" ht="17.35" hidden="false" customHeight="false" outlineLevel="0" collapsed="false">
      <c r="A65" s="14" t="s">
        <v>17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="9" customFormat="true" ht="26.65" hidden="false" customHeight="false" outlineLevel="0" collapsed="false">
      <c r="A66" s="11" t="s">
        <v>30</v>
      </c>
      <c r="B66" s="15" t="n">
        <f aca="false">FFSchule!B6</f>
        <v>166108</v>
      </c>
      <c r="C66" s="15" t="n">
        <f aca="false">FFSchule!C6</f>
        <v>166108</v>
      </c>
      <c r="D66" s="15" t="n">
        <f aca="false">FFSchule!D6</f>
        <v>166108</v>
      </c>
      <c r="E66" s="15" t="n">
        <f aca="false">FFSchule!E6</f>
        <v>166108</v>
      </c>
      <c r="F66" s="15" t="n">
        <f aca="false">FFSchule!F6</f>
        <v>166108</v>
      </c>
      <c r="G66" s="15" t="n">
        <f aca="false">FFSchule!G6</f>
        <v>166108</v>
      </c>
      <c r="H66" s="15" t="n">
        <f aca="false">FFSchule!H6</f>
        <v>166108</v>
      </c>
      <c r="I66" s="15" t="n">
        <f aca="false">FFSchule!I6</f>
        <v>166108</v>
      </c>
      <c r="J66" s="15" t="n">
        <f aca="false">FFSchule!J6</f>
        <v>166108</v>
      </c>
      <c r="K66" s="10" t="n">
        <f aca="false">SUM(B66:J66)</f>
        <v>1494972</v>
      </c>
      <c r="L66" s="15"/>
      <c r="AMI66" s="0"/>
      <c r="AMJ66" s="0"/>
    </row>
    <row r="67" s="9" customFormat="true" ht="13.8" hidden="false" customHeight="false" outlineLevel="0" collapsed="false">
      <c r="A67" s="22" t="s">
        <v>19</v>
      </c>
      <c r="B67" s="15" t="n">
        <f aca="false">FFSchule!B7</f>
        <v>0</v>
      </c>
      <c r="C67" s="15" t="n">
        <f aca="false">FFSchule!C7</f>
        <v>0</v>
      </c>
      <c r="D67" s="15" t="n">
        <f aca="false">FFSchule!D7</f>
        <v>0</v>
      </c>
      <c r="E67" s="15" t="n">
        <f aca="false">FFSchule!E7</f>
        <v>0</v>
      </c>
      <c r="F67" s="15" t="n">
        <f aca="false">FFSchule!F7</f>
        <v>0</v>
      </c>
      <c r="G67" s="15" t="n">
        <f aca="false">FFSchule!G7</f>
        <v>0</v>
      </c>
      <c r="H67" s="15" t="n">
        <f aca="false">FFSchule!H7</f>
        <v>0</v>
      </c>
      <c r="I67" s="15" t="n">
        <f aca="false">FFSchule!I7</f>
        <v>0</v>
      </c>
      <c r="J67" s="15" t="n">
        <f aca="false">FFSchule!J7</f>
        <v>0</v>
      </c>
      <c r="K67" s="10" t="n">
        <f aca="false">SUM(B67:J67)</f>
        <v>0</v>
      </c>
      <c r="L67" s="15"/>
      <c r="AMI67" s="0"/>
      <c r="AMJ67" s="0"/>
    </row>
    <row r="68" s="9" customFormat="true" ht="13.8" hidden="false" customHeight="false" outlineLevel="0" collapsed="false">
      <c r="A68" s="9" t="s">
        <v>20</v>
      </c>
      <c r="B68" s="15" t="n">
        <f aca="false">FFSchule!B8</f>
        <v>33221.6</v>
      </c>
      <c r="C68" s="15" t="n">
        <f aca="false">FFSchule!C8</f>
        <v>33221.6</v>
      </c>
      <c r="D68" s="15" t="n">
        <f aca="false">FFSchule!D8</f>
        <v>33221.6</v>
      </c>
      <c r="E68" s="15" t="n">
        <f aca="false">FFSchule!E8</f>
        <v>33221.6</v>
      </c>
      <c r="F68" s="15" t="n">
        <f aca="false">FFSchule!F8</f>
        <v>33221.6</v>
      </c>
      <c r="G68" s="15" t="n">
        <f aca="false">FFSchule!G8</f>
        <v>33221.6</v>
      </c>
      <c r="H68" s="15" t="n">
        <f aca="false">FFSchule!H8</f>
        <v>33221.6</v>
      </c>
      <c r="I68" s="15" t="n">
        <f aca="false">FFSchule!I8</f>
        <v>33221.6</v>
      </c>
      <c r="J68" s="15" t="n">
        <f aca="false">FFSchule!J8</f>
        <v>33221.6</v>
      </c>
      <c r="K68" s="10" t="n">
        <f aca="false">SUM(B68:J68)</f>
        <v>298994.4</v>
      </c>
      <c r="L68" s="15"/>
      <c r="AMI68" s="0"/>
      <c r="AMJ68" s="0"/>
    </row>
    <row r="69" s="9" customFormat="true" ht="15.65" hidden="false" customHeight="false" outlineLevel="0" collapsed="false">
      <c r="A69" s="9" t="s">
        <v>21</v>
      </c>
      <c r="B69" s="15" t="n">
        <f aca="false">FFSchule!B9</f>
        <v>12000</v>
      </c>
      <c r="C69" s="15" t="n">
        <f aca="false">FFSchule!C9</f>
        <v>12000</v>
      </c>
      <c r="D69" s="15" t="n">
        <f aca="false">FFSchule!D9</f>
        <v>12000</v>
      </c>
      <c r="E69" s="15" t="n">
        <f aca="false">FFSchule!E9</f>
        <v>12000</v>
      </c>
      <c r="F69" s="15" t="n">
        <f aca="false">FFSchule!F9</f>
        <v>12000</v>
      </c>
      <c r="G69" s="15" t="n">
        <f aca="false">FFSchule!G9</f>
        <v>12000</v>
      </c>
      <c r="H69" s="15" t="n">
        <f aca="false">FFSchule!H9</f>
        <v>12000</v>
      </c>
      <c r="I69" s="15" t="n">
        <f aca="false">FFSchule!I9</f>
        <v>12000</v>
      </c>
      <c r="J69" s="15" t="n">
        <f aca="false">FFSchule!J9</f>
        <v>12000</v>
      </c>
      <c r="K69" s="10" t="n">
        <f aca="false">SUM(B69:J69)</f>
        <v>108000</v>
      </c>
      <c r="L69" s="15"/>
      <c r="AMI69" s="0"/>
      <c r="AMJ69" s="0"/>
    </row>
    <row r="70" s="9" customFormat="true" ht="15.65" hidden="false" customHeight="false" outlineLevel="0" collapsed="false">
      <c r="A70" s="23" t="s">
        <v>22</v>
      </c>
      <c r="B70" s="15" t="n">
        <f aca="false">FFSchule!B10</f>
        <v>10000</v>
      </c>
      <c r="C70" s="15" t="n">
        <f aca="false">FFSchule!C10</f>
        <v>10000</v>
      </c>
      <c r="D70" s="15" t="n">
        <f aca="false">FFSchule!D10</f>
        <v>10000</v>
      </c>
      <c r="E70" s="15" t="n">
        <f aca="false">FFSchule!E10</f>
        <v>10000</v>
      </c>
      <c r="F70" s="15" t="n">
        <f aca="false">FFSchule!F10</f>
        <v>10000</v>
      </c>
      <c r="G70" s="15" t="n">
        <f aca="false">FFSchule!G10</f>
        <v>10000</v>
      </c>
      <c r="H70" s="15" t="n">
        <f aca="false">FFSchule!H10</f>
        <v>10000</v>
      </c>
      <c r="I70" s="15" t="n">
        <f aca="false">FFSchule!I10</f>
        <v>10000</v>
      </c>
      <c r="J70" s="15" t="n">
        <f aca="false">FFSchule!J10</f>
        <v>10000</v>
      </c>
      <c r="K70" s="10" t="n">
        <f aca="false">SUM(B70:J70)</f>
        <v>90000</v>
      </c>
      <c r="AMI70" s="0"/>
      <c r="AMJ70" s="0"/>
    </row>
    <row r="71" s="9" customFormat="true" ht="13.8" hidden="false" customHeight="false" outlineLevel="0" collapsed="false">
      <c r="A71" s="11" t="s">
        <v>23</v>
      </c>
      <c r="B71" s="15" t="n">
        <f aca="false">FFSchule!B11</f>
        <v>9000</v>
      </c>
      <c r="C71" s="15" t="n">
        <f aca="false">FFSchule!C11</f>
        <v>9000</v>
      </c>
      <c r="D71" s="15" t="n">
        <f aca="false">FFSchule!D11</f>
        <v>9000</v>
      </c>
      <c r="E71" s="15" t="n">
        <f aca="false">FFSchule!E11</f>
        <v>9000</v>
      </c>
      <c r="F71" s="15" t="n">
        <f aca="false">FFSchule!F11</f>
        <v>9000</v>
      </c>
      <c r="G71" s="15" t="n">
        <f aca="false">FFSchule!G11</f>
        <v>9000</v>
      </c>
      <c r="H71" s="15" t="n">
        <f aca="false">FFSchule!H11</f>
        <v>9000</v>
      </c>
      <c r="I71" s="15" t="n">
        <f aca="false">FFSchule!I11</f>
        <v>9000</v>
      </c>
      <c r="J71" s="15" t="n">
        <f aca="false">FFSchule!J11</f>
        <v>9000</v>
      </c>
      <c r="K71" s="10" t="n">
        <f aca="false">SUM(B71:J71)</f>
        <v>81000</v>
      </c>
      <c r="AMI71" s="0"/>
      <c r="AMJ71" s="0"/>
    </row>
    <row r="72" s="9" customFormat="true" ht="13.8" hidden="false" customHeight="false" outlineLevel="0" collapsed="false">
      <c r="A72" s="9" t="s">
        <v>31</v>
      </c>
      <c r="B72" s="15" t="n">
        <f aca="false">FFSchule!B12</f>
        <v>1000</v>
      </c>
      <c r="C72" s="15" t="n">
        <f aca="false">FFSchule!C12</f>
        <v>1000</v>
      </c>
      <c r="D72" s="15" t="n">
        <f aca="false">FFSchule!D12</f>
        <v>1000</v>
      </c>
      <c r="E72" s="15" t="n">
        <f aca="false">FFSchule!E12</f>
        <v>1000</v>
      </c>
      <c r="F72" s="15" t="n">
        <f aca="false">FFSchule!F12</f>
        <v>1000</v>
      </c>
      <c r="G72" s="15" t="n">
        <f aca="false">FFSchule!G12</f>
        <v>1000</v>
      </c>
      <c r="H72" s="15" t="n">
        <f aca="false">FFSchule!H12</f>
        <v>1000</v>
      </c>
      <c r="I72" s="15" t="n">
        <f aca="false">FFSchule!I12</f>
        <v>1000</v>
      </c>
      <c r="J72" s="15" t="n">
        <f aca="false">FFSchule!J12</f>
        <v>1000</v>
      </c>
      <c r="K72" s="10" t="n">
        <f aca="false">SUM(B72:J72)</f>
        <v>9000</v>
      </c>
      <c r="AMI72" s="0"/>
      <c r="AMJ72" s="0"/>
    </row>
    <row r="73" s="9" customFormat="true" ht="13.8" hidden="false" customHeight="false" outlineLevel="0" collapsed="false">
      <c r="A73" s="9" t="s">
        <v>32</v>
      </c>
      <c r="B73" s="15" t="n">
        <f aca="false">FFSchule!B13</f>
        <v>100000</v>
      </c>
      <c r="C73" s="15" t="n">
        <f aca="false">FFSchule!C13</f>
        <v>100000</v>
      </c>
      <c r="D73" s="15" t="n">
        <f aca="false">FFSchule!D13</f>
        <v>100000</v>
      </c>
      <c r="E73" s="15" t="n">
        <f aca="false">FFSchule!E13</f>
        <v>100000</v>
      </c>
      <c r="F73" s="15" t="n">
        <f aca="false">FFSchule!F13</f>
        <v>100000</v>
      </c>
      <c r="G73" s="15" t="n">
        <f aca="false">FFSchule!G13</f>
        <v>100000</v>
      </c>
      <c r="H73" s="15" t="n">
        <f aca="false">FFSchule!H13</f>
        <v>100000</v>
      </c>
      <c r="I73" s="15" t="n">
        <f aca="false">FFSchule!I13</f>
        <v>100000</v>
      </c>
      <c r="J73" s="15" t="n">
        <f aca="false">FFSchule!J13</f>
        <v>100000</v>
      </c>
      <c r="K73" s="10" t="n">
        <f aca="false">SUM(B73:J73)</f>
        <v>900000</v>
      </c>
      <c r="AMI73" s="0"/>
      <c r="AMJ73" s="0"/>
    </row>
    <row r="74" s="9" customFormat="true" ht="13.8" hidden="false" customHeight="false" outlineLevel="0" collapsed="false">
      <c r="B74" s="15"/>
      <c r="C74" s="15"/>
      <c r="D74" s="15"/>
      <c r="E74" s="15"/>
      <c r="F74" s="15"/>
      <c r="G74" s="15"/>
      <c r="H74" s="15"/>
      <c r="I74" s="15"/>
      <c r="J74" s="15"/>
      <c r="K74" s="10"/>
      <c r="AMI74" s="0"/>
      <c r="AMJ74" s="0"/>
    </row>
    <row r="75" s="9" customFormat="true" ht="15.7" hidden="false" customHeight="false" outlineLevel="0" collapsed="false">
      <c r="A75" s="14" t="s">
        <v>12</v>
      </c>
      <c r="B75" s="15"/>
      <c r="C75" s="15"/>
      <c r="D75" s="15"/>
      <c r="E75" s="15"/>
      <c r="F75" s="15"/>
      <c r="G75" s="15"/>
      <c r="H75" s="15"/>
      <c r="I75" s="15"/>
      <c r="J75" s="15"/>
      <c r="K75" s="10"/>
      <c r="AMI75" s="0"/>
      <c r="AMJ75" s="0"/>
    </row>
    <row r="76" s="9" customFormat="true" ht="13.8" hidden="false" customHeight="false" outlineLevel="0" collapsed="false">
      <c r="A76" s="9" t="s">
        <v>37</v>
      </c>
      <c r="B76" s="15" t="n">
        <f aca="false">FFSchule!B16</f>
        <v>600000</v>
      </c>
      <c r="C76" s="15" t="n">
        <f aca="false">FFSchule!C16</f>
        <v>600000</v>
      </c>
      <c r="D76" s="15" t="n">
        <f aca="false">FFSchule!D16</f>
        <v>600000</v>
      </c>
      <c r="E76" s="15" t="n">
        <f aca="false">FFSchule!E16</f>
        <v>600000</v>
      </c>
      <c r="F76" s="15" t="n">
        <f aca="false">FFSchule!F16</f>
        <v>600000</v>
      </c>
      <c r="G76" s="15" t="n">
        <f aca="false">FFSchule!G16</f>
        <v>600000</v>
      </c>
      <c r="H76" s="15" t="n">
        <f aca="false">FFSchule!H16</f>
        <v>600000</v>
      </c>
      <c r="I76" s="15" t="n">
        <f aca="false">FFSchule!I16</f>
        <v>600000</v>
      </c>
      <c r="J76" s="15" t="n">
        <f aca="false">FFSchule!J16</f>
        <v>600000</v>
      </c>
      <c r="K76" s="10" t="n">
        <f aca="false">SUM(B76:J76)</f>
        <v>5400000</v>
      </c>
      <c r="AMI76" s="0"/>
      <c r="AMJ76" s="0"/>
    </row>
    <row r="77" s="9" customFormat="true" ht="13.8" hidden="false" customHeight="false" outlineLevel="0" collapsed="false">
      <c r="A77" s="9" t="s">
        <v>34</v>
      </c>
      <c r="B77" s="15" t="n">
        <f aca="false">FFSchule!B17</f>
        <v>1000000</v>
      </c>
      <c r="C77" s="15" t="n">
        <f aca="false">FFSchule!C17</f>
        <v>1000000</v>
      </c>
      <c r="D77" s="15" t="n">
        <f aca="false">FFSchule!D17</f>
        <v>1000000</v>
      </c>
      <c r="E77" s="15" t="n">
        <f aca="false">FFSchule!E17</f>
        <v>1000000</v>
      </c>
      <c r="F77" s="15" t="n">
        <f aca="false">FFSchule!F17</f>
        <v>1000000</v>
      </c>
      <c r="G77" s="15" t="n">
        <f aca="false">FFSchule!G17</f>
        <v>1000000</v>
      </c>
      <c r="H77" s="15" t="n">
        <f aca="false">FFSchule!H17</f>
        <v>1000000</v>
      </c>
      <c r="I77" s="15" t="n">
        <f aca="false">FFSchule!I17</f>
        <v>1000000</v>
      </c>
      <c r="J77" s="15" t="n">
        <f aca="false">FFSchule!J17</f>
        <v>1000000</v>
      </c>
      <c r="K77" s="10" t="n">
        <f aca="false">SUM(B77:J77)</f>
        <v>9000000</v>
      </c>
      <c r="AMI77" s="0"/>
      <c r="AMJ77" s="0"/>
    </row>
    <row r="78" s="9" customFormat="true" ht="13.8" hidden="false" customHeight="false" outlineLevel="0" collapsed="false">
      <c r="A78" s="9" t="s">
        <v>26</v>
      </c>
      <c r="B78" s="15" t="n">
        <f aca="false">FFSchule!B18</f>
        <v>0</v>
      </c>
      <c r="C78" s="15" t="n">
        <f aca="false">FFSchule!C18</f>
        <v>0</v>
      </c>
      <c r="D78" s="15" t="n">
        <f aca="false">FFSchule!D18</f>
        <v>0</v>
      </c>
      <c r="E78" s="15" t="n">
        <f aca="false">FFSchule!E18</f>
        <v>0</v>
      </c>
      <c r="F78" s="15" t="n">
        <f aca="false">FFSchule!F18</f>
        <v>0</v>
      </c>
      <c r="G78" s="15" t="n">
        <f aca="false">FFSchule!G18</f>
        <v>0</v>
      </c>
      <c r="H78" s="15" t="n">
        <f aca="false">FFSchule!H18</f>
        <v>0</v>
      </c>
      <c r="I78" s="15" t="n">
        <f aca="false">FFSchule!I18</f>
        <v>0</v>
      </c>
      <c r="J78" s="15" t="n">
        <f aca="false">FFSchule!J18</f>
        <v>0</v>
      </c>
      <c r="K78" s="10" t="n">
        <f aca="false">SUM(B78:J78)</f>
        <v>0</v>
      </c>
      <c r="AMI78" s="0"/>
      <c r="AMJ78" s="0"/>
    </row>
    <row r="79" s="9" customFormat="true" ht="13.8" hidden="false" customHeight="false" outlineLevel="0" collapsed="false">
      <c r="B79" s="15"/>
      <c r="C79" s="15"/>
      <c r="D79" s="15"/>
      <c r="E79" s="15"/>
      <c r="F79" s="15"/>
      <c r="G79" s="15"/>
      <c r="H79" s="15"/>
      <c r="I79" s="15"/>
      <c r="J79" s="15"/>
      <c r="K79" s="10"/>
      <c r="AMI79" s="0"/>
      <c r="AMJ79" s="0"/>
    </row>
    <row r="80" s="9" customFormat="true" ht="15" hidden="false" customHeight="false" outlineLevel="0" collapsed="false">
      <c r="A80" s="16" t="s">
        <v>27</v>
      </c>
      <c r="B80" s="17" t="n">
        <f aca="false">SUM(B66:B73)</f>
        <v>331329.6</v>
      </c>
      <c r="C80" s="17" t="n">
        <f aca="false">SUM(C66:C73)</f>
        <v>331329.6</v>
      </c>
      <c r="D80" s="17" t="n">
        <f aca="false">SUM(D66:D73)</f>
        <v>331329.6</v>
      </c>
      <c r="E80" s="17" t="n">
        <f aca="false">SUM(E66:E73)</f>
        <v>331329.6</v>
      </c>
      <c r="F80" s="17" t="n">
        <f aca="false">SUM(F66:F73)</f>
        <v>331329.6</v>
      </c>
      <c r="G80" s="17" t="n">
        <f aca="false">SUM(G66:G73)</f>
        <v>331329.6</v>
      </c>
      <c r="H80" s="17" t="n">
        <f aca="false">SUM(H66:H73)</f>
        <v>331329.6</v>
      </c>
      <c r="I80" s="17" t="n">
        <f aca="false">SUM(I66:I73)</f>
        <v>331329.6</v>
      </c>
      <c r="J80" s="17" t="n">
        <f aca="false">SUM(J66:J73)</f>
        <v>331329.6</v>
      </c>
      <c r="K80" s="17" t="n">
        <f aca="false">SUM(K66:K73)</f>
        <v>2981966.4</v>
      </c>
      <c r="AMI80" s="0"/>
      <c r="AMJ80" s="0"/>
    </row>
    <row r="81" s="9" customFormat="true" ht="15" hidden="false" customHeight="false" outlineLevel="0" collapsed="false">
      <c r="A81" s="16" t="s">
        <v>14</v>
      </c>
      <c r="B81" s="17" t="n">
        <f aca="false">SUM(B76:B78)</f>
        <v>1600000</v>
      </c>
      <c r="C81" s="17" t="n">
        <f aca="false">SUM(C76:C78)</f>
        <v>1600000</v>
      </c>
      <c r="D81" s="17" t="n">
        <f aca="false">SUM(D76:D78)</f>
        <v>1600000</v>
      </c>
      <c r="E81" s="17" t="n">
        <f aca="false">SUM(E76:E78)</f>
        <v>1600000</v>
      </c>
      <c r="F81" s="17" t="n">
        <f aca="false">SUM(F76:F78)</f>
        <v>1600000</v>
      </c>
      <c r="G81" s="17" t="n">
        <f aca="false">SUM(G76:G78)</f>
        <v>1600000</v>
      </c>
      <c r="H81" s="17" t="n">
        <f aca="false">SUM(H76:H78)</f>
        <v>1600000</v>
      </c>
      <c r="I81" s="17" t="n">
        <f aca="false">SUM(I76:I78)</f>
        <v>1600000</v>
      </c>
      <c r="J81" s="17" t="n">
        <f aca="false">SUM(J76:J78)</f>
        <v>1600000</v>
      </c>
      <c r="K81" s="17" t="n">
        <f aca="false">SUM(K76:K78)</f>
        <v>14400000</v>
      </c>
      <c r="AMI81" s="0"/>
      <c r="AMJ81" s="0"/>
    </row>
    <row r="82" s="24" customFormat="true" ht="17.35" hidden="false" customHeight="false" outlineLevel="0" collapsed="false">
      <c r="A82" s="18" t="s">
        <v>38</v>
      </c>
      <c r="B82" s="19" t="n">
        <f aca="false">SUM(B80:B81)</f>
        <v>1931329.6</v>
      </c>
      <c r="C82" s="19" t="n">
        <f aca="false">SUM(C80:C81)</f>
        <v>1931329.6</v>
      </c>
      <c r="D82" s="19" t="n">
        <f aca="false">SUM(D80:D81)</f>
        <v>1931329.6</v>
      </c>
      <c r="E82" s="19" t="n">
        <f aca="false">SUM(E80:E81)</f>
        <v>1931329.6</v>
      </c>
      <c r="F82" s="19" t="n">
        <f aca="false">SUM(F80:F81)</f>
        <v>1931329.6</v>
      </c>
      <c r="G82" s="19" t="n">
        <f aca="false">SUM(G80:G81)</f>
        <v>1931329.6</v>
      </c>
      <c r="H82" s="19" t="n">
        <f aca="false">SUM(H80:H81)</f>
        <v>1931329.6</v>
      </c>
      <c r="I82" s="19" t="n">
        <f aca="false">SUM(I80:I81)</f>
        <v>1931329.6</v>
      </c>
      <c r="J82" s="19" t="n">
        <f aca="false">SUM(J80:J81)</f>
        <v>1931329.6</v>
      </c>
      <c r="K82" s="19" t="n">
        <f aca="false">SUM(K80:K81)</f>
        <v>17381966.4</v>
      </c>
      <c r="AMI82" s="0"/>
      <c r="AMJ82" s="0"/>
    </row>
    <row r="83" s="24" customFormat="true" ht="17.35" hidden="false" customHeight="false" outlineLevel="0" collapsed="false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AMI83" s="0"/>
      <c r="AMJ83" s="0"/>
    </row>
    <row r="84" customFormat="false" ht="17.35" hidden="false" customHeight="false" outlineLevel="0" collapsed="false">
      <c r="A84" s="8" t="s">
        <v>39</v>
      </c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customFormat="false" ht="17.35" hidden="false" customHeight="false" outlineLevel="0" collapsed="false">
      <c r="A85" s="14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customFormat="false" ht="17.35" hidden="false" customHeight="false" outlineLevel="0" collapsed="false">
      <c r="A86" s="14" t="s">
        <v>17</v>
      </c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="9" customFormat="true" ht="26.65" hidden="false" customHeight="false" outlineLevel="0" collapsed="false">
      <c r="A87" s="11" t="s">
        <v>30</v>
      </c>
      <c r="B87" s="15" t="n">
        <f aca="false">FFBBNE!B6</f>
        <v>166108</v>
      </c>
      <c r="C87" s="15" t="n">
        <f aca="false">FFBBNE!C6</f>
        <v>166108</v>
      </c>
      <c r="D87" s="15" t="n">
        <f aca="false">FFBBNE!D6</f>
        <v>166108</v>
      </c>
      <c r="E87" s="15" t="n">
        <f aca="false">FFBBNE!E6</f>
        <v>166108</v>
      </c>
      <c r="F87" s="15" t="n">
        <f aca="false">FFBBNE!F6</f>
        <v>166108</v>
      </c>
      <c r="G87" s="15" t="n">
        <f aca="false">FFBBNE!G6</f>
        <v>166108</v>
      </c>
      <c r="H87" s="15" t="n">
        <f aca="false">FFBBNE!H6</f>
        <v>166108</v>
      </c>
      <c r="I87" s="15" t="n">
        <f aca="false">FFBBNE!I6</f>
        <v>166108</v>
      </c>
      <c r="J87" s="15" t="n">
        <f aca="false">FFBBNE!J6</f>
        <v>166108</v>
      </c>
      <c r="K87" s="10" t="n">
        <f aca="false">SUM(B87:J87)</f>
        <v>1494972</v>
      </c>
      <c r="L87" s="15"/>
      <c r="AMI87" s="0"/>
      <c r="AMJ87" s="0"/>
    </row>
    <row r="88" s="9" customFormat="true" ht="13.8" hidden="false" customHeight="false" outlineLevel="0" collapsed="false">
      <c r="A88" s="22" t="s">
        <v>19</v>
      </c>
      <c r="B88" s="15" t="n">
        <f aca="false">FFBBNE!B7</f>
        <v>0</v>
      </c>
      <c r="C88" s="15" t="n">
        <f aca="false">FFBBNE!C7</f>
        <v>0</v>
      </c>
      <c r="D88" s="15" t="n">
        <f aca="false">FFBBNE!D7</f>
        <v>0</v>
      </c>
      <c r="E88" s="15" t="n">
        <f aca="false">FFBBNE!E7</f>
        <v>0</v>
      </c>
      <c r="F88" s="15" t="n">
        <f aca="false">FFBBNE!F7</f>
        <v>0</v>
      </c>
      <c r="G88" s="15" t="n">
        <f aca="false">FFBBNE!G7</f>
        <v>0</v>
      </c>
      <c r="H88" s="15" t="n">
        <f aca="false">FFBBNE!H7</f>
        <v>0</v>
      </c>
      <c r="I88" s="15" t="n">
        <f aca="false">FFBBNE!I7</f>
        <v>0</v>
      </c>
      <c r="J88" s="15" t="n">
        <f aca="false">FFBBNE!J7</f>
        <v>0</v>
      </c>
      <c r="K88" s="10" t="n">
        <f aca="false">SUM(B88:J88)</f>
        <v>0</v>
      </c>
      <c r="L88" s="15"/>
      <c r="AMI88" s="0"/>
      <c r="AMJ88" s="0"/>
    </row>
    <row r="89" s="9" customFormat="true" ht="13.8" hidden="false" customHeight="false" outlineLevel="0" collapsed="false">
      <c r="A89" s="9" t="s">
        <v>20</v>
      </c>
      <c r="B89" s="15" t="n">
        <f aca="false">FFBBNE!B8</f>
        <v>33221.6</v>
      </c>
      <c r="C89" s="15" t="n">
        <f aca="false">FFBBNE!C8</f>
        <v>33221.6</v>
      </c>
      <c r="D89" s="15" t="n">
        <f aca="false">FFBBNE!D8</f>
        <v>33221.6</v>
      </c>
      <c r="E89" s="15" t="n">
        <f aca="false">FFBBNE!E8</f>
        <v>33221.6</v>
      </c>
      <c r="F89" s="15" t="n">
        <f aca="false">FFBBNE!F8</f>
        <v>33221.6</v>
      </c>
      <c r="G89" s="15" t="n">
        <f aca="false">FFBBNE!G8</f>
        <v>33221.6</v>
      </c>
      <c r="H89" s="15" t="n">
        <f aca="false">FFBBNE!H8</f>
        <v>33221.6</v>
      </c>
      <c r="I89" s="15" t="n">
        <f aca="false">FFBBNE!I8</f>
        <v>33221.6</v>
      </c>
      <c r="J89" s="15" t="n">
        <f aca="false">FFBBNE!J8</f>
        <v>33221.6</v>
      </c>
      <c r="K89" s="15" t="n">
        <f aca="false">FFBBNE!K8</f>
        <v>298994.4</v>
      </c>
      <c r="L89" s="15"/>
      <c r="AMI89" s="0"/>
      <c r="AMJ89" s="0"/>
    </row>
    <row r="90" s="9" customFormat="true" ht="15.65" hidden="false" customHeight="false" outlineLevel="0" collapsed="false">
      <c r="A90" s="9" t="s">
        <v>21</v>
      </c>
      <c r="B90" s="15" t="n">
        <f aca="false">FFBBNE!B9</f>
        <v>12000</v>
      </c>
      <c r="C90" s="15" t="n">
        <f aca="false">FFBBNE!C9</f>
        <v>12000</v>
      </c>
      <c r="D90" s="15" t="n">
        <f aca="false">FFBBNE!D9</f>
        <v>12000</v>
      </c>
      <c r="E90" s="15" t="n">
        <f aca="false">FFBBNE!E9</f>
        <v>12000</v>
      </c>
      <c r="F90" s="15" t="n">
        <f aca="false">FFBBNE!F9</f>
        <v>12000</v>
      </c>
      <c r="G90" s="15" t="n">
        <f aca="false">FFBBNE!G9</f>
        <v>12000</v>
      </c>
      <c r="H90" s="15" t="n">
        <f aca="false">FFBBNE!H9</f>
        <v>12000</v>
      </c>
      <c r="I90" s="15" t="n">
        <f aca="false">FFBBNE!I9</f>
        <v>12000</v>
      </c>
      <c r="J90" s="15" t="n">
        <f aca="false">FFBBNE!J9</f>
        <v>12000</v>
      </c>
      <c r="K90" s="10" t="n">
        <f aca="false">SUM(B90:J90)</f>
        <v>108000</v>
      </c>
      <c r="L90" s="15"/>
      <c r="AMI90" s="0"/>
      <c r="AMJ90" s="0"/>
    </row>
    <row r="91" s="9" customFormat="true" ht="15.65" hidden="false" customHeight="false" outlineLevel="0" collapsed="false">
      <c r="A91" s="23" t="s">
        <v>22</v>
      </c>
      <c r="B91" s="15" t="n">
        <f aca="false">FFBBNE!B10</f>
        <v>10000</v>
      </c>
      <c r="C91" s="15" t="n">
        <f aca="false">FFBBNE!C10</f>
        <v>10000</v>
      </c>
      <c r="D91" s="15" t="n">
        <f aca="false">FFBBNE!D10</f>
        <v>10000</v>
      </c>
      <c r="E91" s="15" t="n">
        <f aca="false">FFBBNE!E10</f>
        <v>10000</v>
      </c>
      <c r="F91" s="15" t="n">
        <f aca="false">FFBBNE!F10</f>
        <v>10000</v>
      </c>
      <c r="G91" s="15" t="n">
        <f aca="false">FFBBNE!G10</f>
        <v>10000</v>
      </c>
      <c r="H91" s="15" t="n">
        <f aca="false">FFBBNE!H10</f>
        <v>10000</v>
      </c>
      <c r="I91" s="15" t="n">
        <f aca="false">FFBBNE!I10</f>
        <v>10000</v>
      </c>
      <c r="J91" s="15" t="n">
        <f aca="false">FFBBNE!J10</f>
        <v>10000</v>
      </c>
      <c r="K91" s="10" t="n">
        <f aca="false">SUM(B91:J91)</f>
        <v>90000</v>
      </c>
      <c r="AMI91" s="0"/>
      <c r="AMJ91" s="0"/>
    </row>
    <row r="92" s="9" customFormat="true" ht="13.8" hidden="false" customHeight="false" outlineLevel="0" collapsed="false">
      <c r="A92" s="11" t="s">
        <v>23</v>
      </c>
      <c r="B92" s="15" t="n">
        <f aca="false">FFBBNE!B11</f>
        <v>9000</v>
      </c>
      <c r="C92" s="15" t="n">
        <f aca="false">FFBBNE!C11</f>
        <v>9000</v>
      </c>
      <c r="D92" s="15" t="n">
        <f aca="false">FFBBNE!D11</f>
        <v>9000</v>
      </c>
      <c r="E92" s="15" t="n">
        <f aca="false">FFBBNE!E11</f>
        <v>9000</v>
      </c>
      <c r="F92" s="15" t="n">
        <f aca="false">FFBBNE!F11</f>
        <v>9000</v>
      </c>
      <c r="G92" s="15" t="n">
        <f aca="false">FFBBNE!G11</f>
        <v>9000</v>
      </c>
      <c r="H92" s="15" t="n">
        <f aca="false">FFBBNE!H11</f>
        <v>9000</v>
      </c>
      <c r="I92" s="15" t="n">
        <f aca="false">FFBBNE!I11</f>
        <v>9000</v>
      </c>
      <c r="J92" s="15" t="n">
        <f aca="false">FFBBNE!J11</f>
        <v>9000</v>
      </c>
      <c r="K92" s="10" t="n">
        <f aca="false">SUM(B92:J92)</f>
        <v>81000</v>
      </c>
      <c r="AMI92" s="0"/>
      <c r="AMJ92" s="0"/>
    </row>
    <row r="93" s="9" customFormat="true" ht="13.8" hidden="false" customHeight="false" outlineLevel="0" collapsed="false">
      <c r="A93" s="9" t="s">
        <v>31</v>
      </c>
      <c r="B93" s="15" t="n">
        <f aca="false">FFBBNE!B12</f>
        <v>1000</v>
      </c>
      <c r="C93" s="15" t="n">
        <f aca="false">FFBBNE!C12</f>
        <v>1000</v>
      </c>
      <c r="D93" s="15" t="n">
        <f aca="false">FFBBNE!D12</f>
        <v>1000</v>
      </c>
      <c r="E93" s="15" t="n">
        <f aca="false">FFBBNE!E12</f>
        <v>1000</v>
      </c>
      <c r="F93" s="15" t="n">
        <f aca="false">FFBBNE!F12</f>
        <v>1000</v>
      </c>
      <c r="G93" s="15" t="n">
        <f aca="false">FFBBNE!G12</f>
        <v>1000</v>
      </c>
      <c r="H93" s="15" t="n">
        <f aca="false">FFBBNE!H12</f>
        <v>1000</v>
      </c>
      <c r="I93" s="15" t="n">
        <f aca="false">FFBBNE!I12</f>
        <v>1000</v>
      </c>
      <c r="J93" s="15" t="n">
        <f aca="false">FFBBNE!J12</f>
        <v>1000</v>
      </c>
      <c r="K93" s="10" t="n">
        <f aca="false">SUM(B93:J93)</f>
        <v>9000</v>
      </c>
      <c r="AMI93" s="0"/>
      <c r="AMJ93" s="0"/>
    </row>
    <row r="94" s="9" customFormat="true" ht="13.8" hidden="false" customHeight="false" outlineLevel="0" collapsed="false">
      <c r="A94" s="9" t="s">
        <v>32</v>
      </c>
      <c r="B94" s="15" t="n">
        <f aca="false">FFBBNE!B13</f>
        <v>100000</v>
      </c>
      <c r="C94" s="15" t="n">
        <f aca="false">FFBBNE!C13</f>
        <v>100000</v>
      </c>
      <c r="D94" s="15" t="n">
        <f aca="false">FFBBNE!D13</f>
        <v>100000</v>
      </c>
      <c r="E94" s="15" t="n">
        <f aca="false">FFBBNE!E13</f>
        <v>100000</v>
      </c>
      <c r="F94" s="15" t="n">
        <f aca="false">FFBBNE!F13</f>
        <v>100000</v>
      </c>
      <c r="G94" s="15" t="n">
        <f aca="false">FFBBNE!G13</f>
        <v>100000</v>
      </c>
      <c r="H94" s="15" t="n">
        <f aca="false">FFBBNE!H13</f>
        <v>100000</v>
      </c>
      <c r="I94" s="15" t="n">
        <f aca="false">FFBBNE!I13</f>
        <v>100000</v>
      </c>
      <c r="J94" s="15" t="n">
        <f aca="false">FFBBNE!J13</f>
        <v>100000</v>
      </c>
      <c r="K94" s="10" t="n">
        <f aca="false">SUM(B94:J94)</f>
        <v>900000</v>
      </c>
      <c r="AMI94" s="0"/>
      <c r="AMJ94" s="0"/>
    </row>
    <row r="95" s="9" customFormat="true" ht="13.8" hidden="false" customHeight="false" outlineLevel="0" collapsed="false">
      <c r="B95" s="15"/>
      <c r="C95" s="15"/>
      <c r="D95" s="15"/>
      <c r="E95" s="15"/>
      <c r="F95" s="15"/>
      <c r="G95" s="15"/>
      <c r="H95" s="15"/>
      <c r="I95" s="15"/>
      <c r="J95" s="15"/>
      <c r="K95" s="10"/>
      <c r="AMI95" s="0"/>
      <c r="AMJ95" s="0"/>
    </row>
    <row r="96" s="9" customFormat="true" ht="15.7" hidden="false" customHeight="false" outlineLevel="0" collapsed="false">
      <c r="A96" s="14" t="s">
        <v>12</v>
      </c>
      <c r="B96" s="15"/>
      <c r="C96" s="15"/>
      <c r="D96" s="15"/>
      <c r="E96" s="15"/>
      <c r="F96" s="15"/>
      <c r="G96" s="15"/>
      <c r="H96" s="15"/>
      <c r="I96" s="15"/>
      <c r="J96" s="15"/>
      <c r="K96" s="10"/>
      <c r="AMI96" s="0"/>
      <c r="AMJ96" s="0"/>
    </row>
    <row r="97" s="9" customFormat="true" ht="13.8" hidden="false" customHeight="false" outlineLevel="0" collapsed="false">
      <c r="A97" s="9" t="s">
        <v>40</v>
      </c>
      <c r="B97" s="15" t="n">
        <f aca="false">FFBBNE!B16</f>
        <v>600000</v>
      </c>
      <c r="C97" s="15" t="n">
        <f aca="false">FFBBNE!C16</f>
        <v>600000</v>
      </c>
      <c r="D97" s="15" t="n">
        <f aca="false">FFBBNE!D16</f>
        <v>600000</v>
      </c>
      <c r="E97" s="15" t="n">
        <f aca="false">FFBBNE!E16</f>
        <v>600000</v>
      </c>
      <c r="F97" s="15" t="n">
        <f aca="false">FFBBNE!F16</f>
        <v>600000</v>
      </c>
      <c r="G97" s="15" t="n">
        <f aca="false">FFBBNE!G16</f>
        <v>600000</v>
      </c>
      <c r="H97" s="15" t="n">
        <f aca="false">FFBBNE!H16</f>
        <v>600000</v>
      </c>
      <c r="I97" s="15" t="n">
        <f aca="false">FFBBNE!I16</f>
        <v>600000</v>
      </c>
      <c r="J97" s="15" t="n">
        <f aca="false">FFBBNE!J16</f>
        <v>600000</v>
      </c>
      <c r="K97" s="10" t="n">
        <f aca="false">SUM(B97:J97)</f>
        <v>5400000</v>
      </c>
      <c r="AMI97" s="0"/>
      <c r="AMJ97" s="0"/>
    </row>
    <row r="98" s="9" customFormat="true" ht="13.8" hidden="false" customHeight="false" outlineLevel="0" collapsed="false">
      <c r="A98" s="9" t="s">
        <v>34</v>
      </c>
      <c r="B98" s="15" t="n">
        <f aca="false">FFBBNE!B17</f>
        <v>1000000</v>
      </c>
      <c r="C98" s="15" t="n">
        <f aca="false">FFBBNE!C17</f>
        <v>1000000</v>
      </c>
      <c r="D98" s="15" t="n">
        <f aca="false">FFBBNE!D17</f>
        <v>1000000</v>
      </c>
      <c r="E98" s="15" t="n">
        <f aca="false">FFBBNE!E17</f>
        <v>1000000</v>
      </c>
      <c r="F98" s="15" t="n">
        <f aca="false">FFBBNE!F17</f>
        <v>1000000</v>
      </c>
      <c r="G98" s="15" t="n">
        <f aca="false">FFBBNE!G17</f>
        <v>1000000</v>
      </c>
      <c r="H98" s="15" t="n">
        <f aca="false">FFBBNE!H17</f>
        <v>1000000</v>
      </c>
      <c r="I98" s="15" t="n">
        <f aca="false">FFBBNE!I17</f>
        <v>1000000</v>
      </c>
      <c r="J98" s="15" t="n">
        <f aca="false">FFBBNE!J17</f>
        <v>1000000</v>
      </c>
      <c r="K98" s="10" t="n">
        <f aca="false">SUM(B98:J98)</f>
        <v>9000000</v>
      </c>
      <c r="AMI98" s="0"/>
      <c r="AMJ98" s="0"/>
    </row>
    <row r="99" s="9" customFormat="true" ht="13.8" hidden="false" customHeight="false" outlineLevel="0" collapsed="false">
      <c r="A99" s="9" t="s">
        <v>26</v>
      </c>
      <c r="B99" s="15" t="n">
        <f aca="false">FFBBNE!B18</f>
        <v>0</v>
      </c>
      <c r="C99" s="15" t="n">
        <f aca="false">FFBBNE!C18</f>
        <v>0</v>
      </c>
      <c r="D99" s="15" t="n">
        <f aca="false">FFBBNE!D18</f>
        <v>0</v>
      </c>
      <c r="E99" s="15" t="n">
        <f aca="false">FFBBNE!E18</f>
        <v>0</v>
      </c>
      <c r="F99" s="15" t="n">
        <f aca="false">FFBBNE!F18</f>
        <v>0</v>
      </c>
      <c r="G99" s="15" t="n">
        <f aca="false">FFBBNE!G18</f>
        <v>0</v>
      </c>
      <c r="H99" s="15" t="n">
        <f aca="false">FFBBNE!H18</f>
        <v>0</v>
      </c>
      <c r="I99" s="15" t="n">
        <f aca="false">FFBBNE!I18</f>
        <v>0</v>
      </c>
      <c r="J99" s="15" t="n">
        <f aca="false">FFBBNE!J18</f>
        <v>0</v>
      </c>
      <c r="K99" s="10" t="n">
        <f aca="false">SUM(B99:J99)</f>
        <v>0</v>
      </c>
      <c r="AMI99" s="0"/>
      <c r="AMJ99" s="0"/>
    </row>
    <row r="100" s="9" customFormat="true" ht="13.8" hidden="false" customHeight="false" outlineLevel="0" collapsed="false">
      <c r="B100" s="15"/>
      <c r="C100" s="15"/>
      <c r="D100" s="15"/>
      <c r="E100" s="15"/>
      <c r="F100" s="15"/>
      <c r="G100" s="15"/>
      <c r="H100" s="15"/>
      <c r="I100" s="15"/>
      <c r="J100" s="15"/>
      <c r="K100" s="10"/>
      <c r="AMI100" s="0"/>
      <c r="AMJ100" s="0"/>
    </row>
    <row r="101" s="9" customFormat="true" ht="15" hidden="false" customHeight="false" outlineLevel="0" collapsed="false">
      <c r="A101" s="16" t="s">
        <v>27</v>
      </c>
      <c r="B101" s="17" t="n">
        <f aca="false">SUM(B87:B94)</f>
        <v>331329.6</v>
      </c>
      <c r="C101" s="17" t="n">
        <f aca="false">SUM(C87:C94)</f>
        <v>331329.6</v>
      </c>
      <c r="D101" s="17" t="n">
        <f aca="false">SUM(D87:D94)</f>
        <v>331329.6</v>
      </c>
      <c r="E101" s="17" t="n">
        <f aca="false">SUM(E87:E94)</f>
        <v>331329.6</v>
      </c>
      <c r="F101" s="17" t="n">
        <f aca="false">SUM(F87:F94)</f>
        <v>331329.6</v>
      </c>
      <c r="G101" s="17" t="n">
        <f aca="false">SUM(G87:G94)</f>
        <v>331329.6</v>
      </c>
      <c r="H101" s="17" t="n">
        <f aca="false">SUM(H87:H94)</f>
        <v>331329.6</v>
      </c>
      <c r="I101" s="17" t="n">
        <f aca="false">SUM(I87:I94)</f>
        <v>331329.6</v>
      </c>
      <c r="J101" s="17" t="n">
        <f aca="false">SUM(J87:J94)</f>
        <v>331329.6</v>
      </c>
      <c r="K101" s="17" t="n">
        <f aca="false">SUM(K87:K94)</f>
        <v>2981966.4</v>
      </c>
      <c r="AMI101" s="0"/>
      <c r="AMJ101" s="0"/>
    </row>
    <row r="102" s="9" customFormat="true" ht="15" hidden="false" customHeight="false" outlineLevel="0" collapsed="false">
      <c r="A102" s="16" t="s">
        <v>14</v>
      </c>
      <c r="B102" s="17" t="n">
        <f aca="false">SUM(B97:B99)</f>
        <v>1600000</v>
      </c>
      <c r="C102" s="17" t="n">
        <f aca="false">SUM(C97:C99)</f>
        <v>1600000</v>
      </c>
      <c r="D102" s="17" t="n">
        <f aca="false">SUM(D97:D99)</f>
        <v>1600000</v>
      </c>
      <c r="E102" s="17" t="n">
        <f aca="false">SUM(E97:E99)</f>
        <v>1600000</v>
      </c>
      <c r="F102" s="17" t="n">
        <f aca="false">SUM(F97:F99)</f>
        <v>1600000</v>
      </c>
      <c r="G102" s="17" t="n">
        <f aca="false">SUM(G97:G99)</f>
        <v>1600000</v>
      </c>
      <c r="H102" s="17" t="n">
        <f aca="false">SUM(H97:H99)</f>
        <v>1600000</v>
      </c>
      <c r="I102" s="17" t="n">
        <f aca="false">SUM(I97:I99)</f>
        <v>1600000</v>
      </c>
      <c r="J102" s="17" t="n">
        <f aca="false">SUM(J97:J99)</f>
        <v>1600000</v>
      </c>
      <c r="K102" s="17" t="n">
        <f aca="false">SUM(K97:K99)</f>
        <v>14400000</v>
      </c>
      <c r="AMI102" s="0"/>
      <c r="AMJ102" s="0"/>
    </row>
    <row r="103" s="24" customFormat="true" ht="17.35" hidden="false" customHeight="false" outlineLevel="0" collapsed="false">
      <c r="A103" s="18" t="s">
        <v>41</v>
      </c>
      <c r="B103" s="19" t="n">
        <f aca="false">SUM(B101:B102)</f>
        <v>1931329.6</v>
      </c>
      <c r="C103" s="19" t="n">
        <f aca="false">SUM(C101:C102)</f>
        <v>1931329.6</v>
      </c>
      <c r="D103" s="19" t="n">
        <f aca="false">SUM(D101:D102)</f>
        <v>1931329.6</v>
      </c>
      <c r="E103" s="19" t="n">
        <f aca="false">SUM(E101:E102)</f>
        <v>1931329.6</v>
      </c>
      <c r="F103" s="19" t="n">
        <f aca="false">SUM(F101:F102)</f>
        <v>1931329.6</v>
      </c>
      <c r="G103" s="19" t="n">
        <f aca="false">SUM(G101:G102)</f>
        <v>1931329.6</v>
      </c>
      <c r="H103" s="19" t="n">
        <f aca="false">SUM(H101:H102)</f>
        <v>1931329.6</v>
      </c>
      <c r="I103" s="19" t="n">
        <f aca="false">SUM(I101:I102)</f>
        <v>1931329.6</v>
      </c>
      <c r="J103" s="19" t="n">
        <f aca="false">SUM(J101:J102)</f>
        <v>1931329.6</v>
      </c>
      <c r="K103" s="19" t="n">
        <f aca="false">SUM(K101:K102)</f>
        <v>17381966.4</v>
      </c>
      <c r="AMI103" s="0"/>
      <c r="AMJ103" s="0"/>
    </row>
    <row r="104" s="24" customFormat="true" ht="17.35" hidden="false" customHeight="false" outlineLevel="0" collapsed="false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AMI104" s="0"/>
      <c r="AMJ104" s="0"/>
    </row>
    <row r="105" customFormat="false" ht="17.35" hidden="false" customHeight="false" outlineLevel="0" collapsed="false">
      <c r="A105" s="8" t="s">
        <v>42</v>
      </c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customFormat="false" ht="17.35" hidden="false" customHeight="false" outlineLevel="0" collapsed="false">
      <c r="A106" s="14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customFormat="false" ht="17.35" hidden="false" customHeight="false" outlineLevel="0" collapsed="false">
      <c r="A107" s="14" t="s">
        <v>17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="9" customFormat="true" ht="26.65" hidden="false" customHeight="false" outlineLevel="0" collapsed="false">
      <c r="A108" s="11" t="s">
        <v>30</v>
      </c>
      <c r="B108" s="15" t="n">
        <f aca="false">FFHoch!B6</f>
        <v>166108</v>
      </c>
      <c r="C108" s="15" t="n">
        <f aca="false">FFHoch!C6</f>
        <v>166108</v>
      </c>
      <c r="D108" s="15" t="n">
        <f aca="false">FFHoch!D6</f>
        <v>166108</v>
      </c>
      <c r="E108" s="15" t="n">
        <f aca="false">FFHoch!E6</f>
        <v>166108</v>
      </c>
      <c r="F108" s="15" t="n">
        <f aca="false">FFHoch!F6</f>
        <v>166108</v>
      </c>
      <c r="G108" s="15" t="n">
        <f aca="false">FFHoch!G6</f>
        <v>166108</v>
      </c>
      <c r="H108" s="15" t="n">
        <f aca="false">FFHoch!H6</f>
        <v>166108</v>
      </c>
      <c r="I108" s="15" t="n">
        <f aca="false">FFHoch!I6</f>
        <v>166108</v>
      </c>
      <c r="J108" s="15" t="n">
        <f aca="false">FFHoch!J6</f>
        <v>166108</v>
      </c>
      <c r="K108" s="10" t="n">
        <f aca="false">SUM(B108:J108)</f>
        <v>1494972</v>
      </c>
      <c r="L108" s="15"/>
      <c r="AMI108" s="0"/>
      <c r="AMJ108" s="0"/>
    </row>
    <row r="109" s="9" customFormat="true" ht="13.8" hidden="false" customHeight="false" outlineLevel="0" collapsed="false">
      <c r="A109" s="22" t="s">
        <v>19</v>
      </c>
      <c r="B109" s="15" t="n">
        <f aca="false">FFHoch!B7</f>
        <v>0</v>
      </c>
      <c r="C109" s="15" t="n">
        <f aca="false">FFHoch!C7</f>
        <v>0</v>
      </c>
      <c r="D109" s="15" t="n">
        <f aca="false">FFHoch!D7</f>
        <v>0</v>
      </c>
      <c r="E109" s="15" t="n">
        <f aca="false">FFHoch!E7</f>
        <v>0</v>
      </c>
      <c r="F109" s="15" t="n">
        <f aca="false">FFHoch!F7</f>
        <v>0</v>
      </c>
      <c r="G109" s="15" t="n">
        <f aca="false">FFHoch!G7</f>
        <v>0</v>
      </c>
      <c r="H109" s="15" t="n">
        <f aca="false">FFHoch!H7</f>
        <v>0</v>
      </c>
      <c r="I109" s="15" t="n">
        <f aca="false">FFHoch!I7</f>
        <v>0</v>
      </c>
      <c r="J109" s="15" t="n">
        <f aca="false">FFHoch!J7</f>
        <v>0</v>
      </c>
      <c r="K109" s="10" t="n">
        <f aca="false">SUM(B109:J109)</f>
        <v>0</v>
      </c>
      <c r="L109" s="15"/>
      <c r="AMI109" s="0"/>
      <c r="AMJ109" s="0"/>
    </row>
    <row r="110" s="9" customFormat="true" ht="13.8" hidden="false" customHeight="false" outlineLevel="0" collapsed="false">
      <c r="A110" s="9" t="s">
        <v>20</v>
      </c>
      <c r="B110" s="15" t="n">
        <f aca="false">FFHoch!B8</f>
        <v>33221.6</v>
      </c>
      <c r="C110" s="15" t="n">
        <f aca="false">FFHoch!C8</f>
        <v>33221.6</v>
      </c>
      <c r="D110" s="15" t="n">
        <f aca="false">FFHoch!D8</f>
        <v>33221.6</v>
      </c>
      <c r="E110" s="15" t="n">
        <f aca="false">FFHoch!E8</f>
        <v>33221.6</v>
      </c>
      <c r="F110" s="15" t="n">
        <f aca="false">FFHoch!F8</f>
        <v>33221.6</v>
      </c>
      <c r="G110" s="15" t="n">
        <f aca="false">FFHoch!G8</f>
        <v>33221.6</v>
      </c>
      <c r="H110" s="15" t="n">
        <f aca="false">FFHoch!H8</f>
        <v>33221.6</v>
      </c>
      <c r="I110" s="15" t="n">
        <f aca="false">FFHoch!I8</f>
        <v>33221.6</v>
      </c>
      <c r="J110" s="15" t="n">
        <f aca="false">FFHoch!J8</f>
        <v>33221.6</v>
      </c>
      <c r="K110" s="15" t="n">
        <f aca="false">FFHoch!K8</f>
        <v>298994.4</v>
      </c>
      <c r="L110" s="15"/>
      <c r="AMI110" s="0"/>
      <c r="AMJ110" s="0"/>
    </row>
    <row r="111" s="9" customFormat="true" ht="15.65" hidden="false" customHeight="false" outlineLevel="0" collapsed="false">
      <c r="A111" s="9" t="s">
        <v>21</v>
      </c>
      <c r="B111" s="15" t="n">
        <f aca="false">FFHoch!B9</f>
        <v>12000</v>
      </c>
      <c r="C111" s="15" t="n">
        <f aca="false">FFHoch!C9</f>
        <v>12000</v>
      </c>
      <c r="D111" s="15" t="n">
        <f aca="false">FFHoch!D9</f>
        <v>12000</v>
      </c>
      <c r="E111" s="15" t="n">
        <f aca="false">FFHoch!E9</f>
        <v>12000</v>
      </c>
      <c r="F111" s="15" t="n">
        <f aca="false">FFHoch!F9</f>
        <v>12000</v>
      </c>
      <c r="G111" s="15" t="n">
        <f aca="false">FFHoch!G9</f>
        <v>12000</v>
      </c>
      <c r="H111" s="15" t="n">
        <f aca="false">FFHoch!H9</f>
        <v>12000</v>
      </c>
      <c r="I111" s="15" t="n">
        <f aca="false">FFHoch!I9</f>
        <v>12000</v>
      </c>
      <c r="J111" s="15" t="n">
        <f aca="false">FFHoch!J9</f>
        <v>12000</v>
      </c>
      <c r="K111" s="10" t="n">
        <f aca="false">SUM(B111:J111)</f>
        <v>108000</v>
      </c>
      <c r="L111" s="15"/>
      <c r="AMI111" s="0"/>
      <c r="AMJ111" s="0"/>
    </row>
    <row r="112" s="9" customFormat="true" ht="15.65" hidden="false" customHeight="false" outlineLevel="0" collapsed="false">
      <c r="A112" s="23" t="s">
        <v>22</v>
      </c>
      <c r="B112" s="15" t="n">
        <f aca="false">FFHoch!B10</f>
        <v>10000</v>
      </c>
      <c r="C112" s="15" t="n">
        <f aca="false">FFHoch!C10</f>
        <v>10000</v>
      </c>
      <c r="D112" s="15" t="n">
        <f aca="false">FFHoch!D10</f>
        <v>10000</v>
      </c>
      <c r="E112" s="15" t="n">
        <f aca="false">FFHoch!E10</f>
        <v>10000</v>
      </c>
      <c r="F112" s="15" t="n">
        <f aca="false">FFHoch!F10</f>
        <v>10000</v>
      </c>
      <c r="G112" s="15" t="n">
        <f aca="false">FFHoch!G10</f>
        <v>10000</v>
      </c>
      <c r="H112" s="15" t="n">
        <f aca="false">FFHoch!H10</f>
        <v>10000</v>
      </c>
      <c r="I112" s="15" t="n">
        <f aca="false">FFHoch!I10</f>
        <v>10000</v>
      </c>
      <c r="J112" s="15" t="n">
        <f aca="false">FFHoch!J10</f>
        <v>10000</v>
      </c>
      <c r="K112" s="10" t="n">
        <f aca="false">SUM(B112:J112)</f>
        <v>90000</v>
      </c>
      <c r="AMI112" s="0"/>
      <c r="AMJ112" s="0"/>
    </row>
    <row r="113" s="9" customFormat="true" ht="13.8" hidden="false" customHeight="false" outlineLevel="0" collapsed="false">
      <c r="A113" s="11" t="s">
        <v>23</v>
      </c>
      <c r="B113" s="15" t="n">
        <f aca="false">FFHoch!B11</f>
        <v>9000</v>
      </c>
      <c r="C113" s="15" t="n">
        <f aca="false">FFHoch!C11</f>
        <v>9000</v>
      </c>
      <c r="D113" s="15" t="n">
        <f aca="false">FFHoch!D11</f>
        <v>9000</v>
      </c>
      <c r="E113" s="15" t="n">
        <f aca="false">FFHoch!E11</f>
        <v>9000</v>
      </c>
      <c r="F113" s="15" t="n">
        <f aca="false">FFHoch!F11</f>
        <v>9000</v>
      </c>
      <c r="G113" s="15" t="n">
        <f aca="false">FFHoch!G11</f>
        <v>9000</v>
      </c>
      <c r="H113" s="15" t="n">
        <f aca="false">FFHoch!H11</f>
        <v>9000</v>
      </c>
      <c r="I113" s="15" t="n">
        <f aca="false">FFHoch!I11</f>
        <v>9000</v>
      </c>
      <c r="J113" s="15" t="n">
        <f aca="false">FFHoch!J11</f>
        <v>9000</v>
      </c>
      <c r="K113" s="10" t="n">
        <f aca="false">SUM(B113:J113)</f>
        <v>81000</v>
      </c>
      <c r="AMI113" s="0"/>
      <c r="AMJ113" s="0"/>
    </row>
    <row r="114" s="9" customFormat="true" ht="13.8" hidden="false" customHeight="false" outlineLevel="0" collapsed="false">
      <c r="A114" s="9" t="s">
        <v>31</v>
      </c>
      <c r="B114" s="15" t="n">
        <f aca="false">FFHoch!B12</f>
        <v>1000</v>
      </c>
      <c r="C114" s="15" t="n">
        <f aca="false">FFHoch!C12</f>
        <v>1000</v>
      </c>
      <c r="D114" s="15" t="n">
        <f aca="false">FFHoch!D12</f>
        <v>1000</v>
      </c>
      <c r="E114" s="15" t="n">
        <f aca="false">FFHoch!E12</f>
        <v>1000</v>
      </c>
      <c r="F114" s="15" t="n">
        <f aca="false">FFHoch!F12</f>
        <v>1000</v>
      </c>
      <c r="G114" s="15" t="n">
        <f aca="false">FFHoch!G12</f>
        <v>1000</v>
      </c>
      <c r="H114" s="15" t="n">
        <f aca="false">FFHoch!H12</f>
        <v>1000</v>
      </c>
      <c r="I114" s="15" t="n">
        <f aca="false">FFHoch!I12</f>
        <v>1000</v>
      </c>
      <c r="J114" s="15" t="n">
        <f aca="false">FFHoch!J12</f>
        <v>1000</v>
      </c>
      <c r="K114" s="10" t="n">
        <f aca="false">SUM(B114:J114)</f>
        <v>9000</v>
      </c>
      <c r="AMI114" s="0"/>
      <c r="AMJ114" s="0"/>
    </row>
    <row r="115" s="9" customFormat="true" ht="13.8" hidden="false" customHeight="false" outlineLevel="0" collapsed="false">
      <c r="A115" s="9" t="s">
        <v>32</v>
      </c>
      <c r="B115" s="15" t="n">
        <f aca="false">FFHoch!B13</f>
        <v>100000</v>
      </c>
      <c r="C115" s="15" t="n">
        <f aca="false">FFHoch!C13</f>
        <v>100000</v>
      </c>
      <c r="D115" s="15" t="n">
        <f aca="false">FFHoch!D13</f>
        <v>100000</v>
      </c>
      <c r="E115" s="15" t="n">
        <f aca="false">FFHoch!E13</f>
        <v>100000</v>
      </c>
      <c r="F115" s="15" t="n">
        <f aca="false">FFHoch!F13</f>
        <v>100000</v>
      </c>
      <c r="G115" s="15" t="n">
        <f aca="false">FFHoch!G13</f>
        <v>100000</v>
      </c>
      <c r="H115" s="15" t="n">
        <f aca="false">FFHoch!H13</f>
        <v>100000</v>
      </c>
      <c r="I115" s="15" t="n">
        <f aca="false">FFHoch!I13</f>
        <v>100000</v>
      </c>
      <c r="J115" s="15" t="n">
        <f aca="false">FFHoch!J13</f>
        <v>100000</v>
      </c>
      <c r="K115" s="10" t="n">
        <f aca="false">SUM(B115:J115)</f>
        <v>900000</v>
      </c>
      <c r="AMI115" s="0"/>
      <c r="AMJ115" s="0"/>
    </row>
    <row r="116" s="9" customFormat="true" ht="13.8" hidden="false" customHeight="false" outlineLevel="0" collapsed="false">
      <c r="B116" s="15"/>
      <c r="C116" s="15"/>
      <c r="D116" s="15"/>
      <c r="E116" s="15"/>
      <c r="F116" s="15"/>
      <c r="G116" s="15"/>
      <c r="H116" s="15"/>
      <c r="I116" s="15"/>
      <c r="J116" s="15"/>
      <c r="K116" s="10"/>
      <c r="AMI116" s="0"/>
      <c r="AMJ116" s="0"/>
    </row>
    <row r="117" s="9" customFormat="true" ht="15.7" hidden="false" customHeight="false" outlineLevel="0" collapsed="false">
      <c r="A117" s="14" t="s">
        <v>12</v>
      </c>
      <c r="B117" s="15"/>
      <c r="C117" s="15"/>
      <c r="D117" s="15"/>
      <c r="E117" s="15"/>
      <c r="F117" s="15"/>
      <c r="G117" s="15"/>
      <c r="H117" s="15"/>
      <c r="I117" s="15"/>
      <c r="J117" s="15"/>
      <c r="K117" s="10"/>
      <c r="AMI117" s="0"/>
      <c r="AMJ117" s="0"/>
    </row>
    <row r="118" s="9" customFormat="true" ht="13.8" hidden="false" customHeight="false" outlineLevel="0" collapsed="false">
      <c r="A118" s="9" t="s">
        <v>43</v>
      </c>
      <c r="B118" s="15" t="n">
        <f aca="false">FFHoch!B16</f>
        <v>600000</v>
      </c>
      <c r="C118" s="15" t="n">
        <f aca="false">FFHoch!C16</f>
        <v>600000</v>
      </c>
      <c r="D118" s="15" t="n">
        <f aca="false">FFHoch!D16</f>
        <v>600000</v>
      </c>
      <c r="E118" s="15" t="n">
        <f aca="false">FFHoch!E16</f>
        <v>600000</v>
      </c>
      <c r="F118" s="15" t="n">
        <f aca="false">FFHoch!F16</f>
        <v>600000</v>
      </c>
      <c r="G118" s="15" t="n">
        <f aca="false">FFHoch!G16</f>
        <v>600000</v>
      </c>
      <c r="H118" s="15" t="n">
        <f aca="false">FFHoch!H16</f>
        <v>600000</v>
      </c>
      <c r="I118" s="15" t="n">
        <f aca="false">FFHoch!I16</f>
        <v>600000</v>
      </c>
      <c r="J118" s="15" t="n">
        <f aca="false">FFHoch!J16</f>
        <v>600000</v>
      </c>
      <c r="K118" s="10" t="n">
        <f aca="false">SUM(B118:J118)</f>
        <v>5400000</v>
      </c>
      <c r="AMI118" s="0"/>
      <c r="AMJ118" s="0"/>
    </row>
    <row r="119" s="9" customFormat="true" ht="13.8" hidden="false" customHeight="false" outlineLevel="0" collapsed="false">
      <c r="A119" s="9" t="s">
        <v>34</v>
      </c>
      <c r="B119" s="15" t="n">
        <f aca="false">FFHoch!B17</f>
        <v>1000000</v>
      </c>
      <c r="C119" s="15" t="n">
        <f aca="false">FFHoch!C17</f>
        <v>1000000</v>
      </c>
      <c r="D119" s="15" t="n">
        <f aca="false">FFHoch!D17</f>
        <v>1000000</v>
      </c>
      <c r="E119" s="15" t="n">
        <f aca="false">FFHoch!E17</f>
        <v>1000000</v>
      </c>
      <c r="F119" s="15" t="n">
        <f aca="false">FFHoch!F17</f>
        <v>1000000</v>
      </c>
      <c r="G119" s="15" t="n">
        <f aca="false">FFHoch!G17</f>
        <v>1000000</v>
      </c>
      <c r="H119" s="15" t="n">
        <f aca="false">FFHoch!H17</f>
        <v>1000000</v>
      </c>
      <c r="I119" s="15" t="n">
        <f aca="false">FFHoch!I17</f>
        <v>1000000</v>
      </c>
      <c r="J119" s="15" t="n">
        <f aca="false">FFHoch!J17</f>
        <v>1000000</v>
      </c>
      <c r="K119" s="10" t="n">
        <f aca="false">SUM(B119:J119)</f>
        <v>9000000</v>
      </c>
      <c r="AMI119" s="0"/>
      <c r="AMJ119" s="0"/>
    </row>
    <row r="120" s="9" customFormat="true" ht="13.8" hidden="false" customHeight="false" outlineLevel="0" collapsed="false">
      <c r="A120" s="9" t="s">
        <v>26</v>
      </c>
      <c r="B120" s="15" t="n">
        <f aca="false">FFHoch!B18</f>
        <v>0</v>
      </c>
      <c r="C120" s="15" t="n">
        <f aca="false">FFHoch!C18</f>
        <v>0</v>
      </c>
      <c r="D120" s="15" t="n">
        <f aca="false">FFHoch!D18</f>
        <v>0</v>
      </c>
      <c r="E120" s="15" t="n">
        <f aca="false">FFHoch!E18</f>
        <v>0</v>
      </c>
      <c r="F120" s="15" t="n">
        <f aca="false">FFHoch!F18</f>
        <v>0</v>
      </c>
      <c r="G120" s="15" t="n">
        <f aca="false">FFHoch!G18</f>
        <v>0</v>
      </c>
      <c r="H120" s="15" t="n">
        <f aca="false">FFHoch!H18</f>
        <v>0</v>
      </c>
      <c r="I120" s="15" t="n">
        <f aca="false">FFHoch!I18</f>
        <v>0</v>
      </c>
      <c r="J120" s="15" t="n">
        <f aca="false">FFHoch!J18</f>
        <v>0</v>
      </c>
      <c r="K120" s="10" t="n">
        <f aca="false">SUM(B120:J120)</f>
        <v>0</v>
      </c>
      <c r="AMI120" s="0"/>
      <c r="AMJ120" s="0"/>
    </row>
    <row r="121" s="9" customFormat="true" ht="13.8" hidden="false" customHeight="false" outlineLevel="0" collapsed="false">
      <c r="B121" s="15"/>
      <c r="C121" s="15"/>
      <c r="D121" s="15"/>
      <c r="E121" s="15"/>
      <c r="F121" s="15"/>
      <c r="G121" s="15"/>
      <c r="H121" s="15"/>
      <c r="I121" s="15"/>
      <c r="J121" s="15"/>
      <c r="K121" s="10"/>
      <c r="AMI121" s="0"/>
      <c r="AMJ121" s="0"/>
    </row>
    <row r="122" s="9" customFormat="true" ht="15" hidden="false" customHeight="false" outlineLevel="0" collapsed="false">
      <c r="A122" s="16" t="s">
        <v>27</v>
      </c>
      <c r="B122" s="17" t="n">
        <f aca="false">SUM(B108:B115)</f>
        <v>331329.6</v>
      </c>
      <c r="C122" s="17" t="n">
        <f aca="false">SUM(C108:C115)</f>
        <v>331329.6</v>
      </c>
      <c r="D122" s="17" t="n">
        <f aca="false">SUM(D108:D115)</f>
        <v>331329.6</v>
      </c>
      <c r="E122" s="17" t="n">
        <f aca="false">SUM(E108:E115)</f>
        <v>331329.6</v>
      </c>
      <c r="F122" s="17" t="n">
        <f aca="false">SUM(F108:F115)</f>
        <v>331329.6</v>
      </c>
      <c r="G122" s="17" t="n">
        <f aca="false">SUM(G108:G115)</f>
        <v>331329.6</v>
      </c>
      <c r="H122" s="17" t="n">
        <f aca="false">SUM(H108:H115)</f>
        <v>331329.6</v>
      </c>
      <c r="I122" s="17" t="n">
        <f aca="false">SUM(I108:I115)</f>
        <v>331329.6</v>
      </c>
      <c r="J122" s="17" t="n">
        <f aca="false">SUM(J108:J115)</f>
        <v>331329.6</v>
      </c>
      <c r="K122" s="17" t="n">
        <f aca="false">SUM(K108:K115)</f>
        <v>2981966.4</v>
      </c>
      <c r="AMI122" s="0"/>
      <c r="AMJ122" s="0"/>
    </row>
    <row r="123" s="9" customFormat="true" ht="15" hidden="false" customHeight="false" outlineLevel="0" collapsed="false">
      <c r="A123" s="16" t="s">
        <v>14</v>
      </c>
      <c r="B123" s="17" t="n">
        <f aca="false">SUM(B118:B120)</f>
        <v>1600000</v>
      </c>
      <c r="C123" s="17" t="n">
        <f aca="false">SUM(C118:C120)</f>
        <v>1600000</v>
      </c>
      <c r="D123" s="17" t="n">
        <f aca="false">SUM(D118:D120)</f>
        <v>1600000</v>
      </c>
      <c r="E123" s="17" t="n">
        <f aca="false">SUM(E118:E120)</f>
        <v>1600000</v>
      </c>
      <c r="F123" s="17" t="n">
        <f aca="false">SUM(F118:F120)</f>
        <v>1600000</v>
      </c>
      <c r="G123" s="17" t="n">
        <f aca="false">SUM(G118:G120)</f>
        <v>1600000</v>
      </c>
      <c r="H123" s="17" t="n">
        <f aca="false">SUM(H118:H120)</f>
        <v>1600000</v>
      </c>
      <c r="I123" s="17" t="n">
        <f aca="false">SUM(I118:I120)</f>
        <v>1600000</v>
      </c>
      <c r="J123" s="17" t="n">
        <f aca="false">SUM(J118:J120)</f>
        <v>1600000</v>
      </c>
      <c r="K123" s="17" t="n">
        <f aca="false">SUM(K118:K120)</f>
        <v>14400000</v>
      </c>
      <c r="AMI123" s="0"/>
      <c r="AMJ123" s="0"/>
    </row>
    <row r="124" s="24" customFormat="true" ht="17.35" hidden="false" customHeight="false" outlineLevel="0" collapsed="false">
      <c r="A124" s="18" t="s">
        <v>44</v>
      </c>
      <c r="B124" s="19" t="n">
        <f aca="false">SUM(B122:B123)</f>
        <v>1931329.6</v>
      </c>
      <c r="C124" s="19" t="n">
        <f aca="false">SUM(C122:C123)</f>
        <v>1931329.6</v>
      </c>
      <c r="D124" s="19" t="n">
        <f aca="false">SUM(D122:D123)</f>
        <v>1931329.6</v>
      </c>
      <c r="E124" s="19" t="n">
        <f aca="false">SUM(E122:E123)</f>
        <v>1931329.6</v>
      </c>
      <c r="F124" s="19" t="n">
        <f aca="false">SUM(F122:F123)</f>
        <v>1931329.6</v>
      </c>
      <c r="G124" s="19" t="n">
        <f aca="false">SUM(G122:G123)</f>
        <v>1931329.6</v>
      </c>
      <c r="H124" s="19" t="n">
        <f aca="false">SUM(H122:H123)</f>
        <v>1931329.6</v>
      </c>
      <c r="I124" s="19" t="n">
        <f aca="false">SUM(I122:I123)</f>
        <v>1931329.6</v>
      </c>
      <c r="J124" s="19" t="n">
        <f aca="false">SUM(J122:J123)</f>
        <v>1931329.6</v>
      </c>
      <c r="K124" s="19" t="n">
        <f aca="false">SUM(K122:K123)</f>
        <v>17381966.4</v>
      </c>
      <c r="AMI124" s="0"/>
      <c r="AMJ124" s="0"/>
    </row>
    <row r="125" s="24" customFormat="true" ht="17.35" hidden="false" customHeight="false" outlineLevel="0" collapsed="false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AMI125" s="0"/>
      <c r="AMJ125" s="0"/>
    </row>
    <row r="126" customFormat="false" ht="17.35" hidden="false" customHeight="false" outlineLevel="0" collapsed="false">
      <c r="A126" s="8" t="s">
        <v>45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customFormat="false" ht="17.35" hidden="false" customHeight="false" outlineLevel="0" collapsed="false">
      <c r="A127" s="14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customFormat="false" ht="17.35" hidden="false" customHeight="false" outlineLevel="0" collapsed="false">
      <c r="A128" s="14" t="s">
        <v>17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="9" customFormat="true" ht="26.65" hidden="false" customHeight="false" outlineLevel="0" collapsed="false">
      <c r="A129" s="11" t="s">
        <v>30</v>
      </c>
      <c r="B129" s="15" t="n">
        <f aca="false">FFNonformal!B6</f>
        <v>166108</v>
      </c>
      <c r="C129" s="15" t="n">
        <f aca="false">FFNonformal!C6</f>
        <v>166108</v>
      </c>
      <c r="D129" s="15" t="n">
        <f aca="false">FFNonformal!D6</f>
        <v>166108</v>
      </c>
      <c r="E129" s="15" t="n">
        <f aca="false">FFNonformal!E6</f>
        <v>166108</v>
      </c>
      <c r="F129" s="15" t="n">
        <f aca="false">FFNonformal!F6</f>
        <v>166108</v>
      </c>
      <c r="G129" s="15" t="n">
        <f aca="false">FFNonformal!G6</f>
        <v>166108</v>
      </c>
      <c r="H129" s="15" t="n">
        <f aca="false">FFNonformal!H6</f>
        <v>166108</v>
      </c>
      <c r="I129" s="15" t="n">
        <f aca="false">FFNonformal!I6</f>
        <v>166108</v>
      </c>
      <c r="J129" s="15" t="n">
        <f aca="false">FFNonformal!J6</f>
        <v>166108</v>
      </c>
      <c r="K129" s="10" t="n">
        <f aca="false">SUM(B129:J129)</f>
        <v>1494972</v>
      </c>
      <c r="L129" s="15"/>
      <c r="AMI129" s="0"/>
      <c r="AMJ129" s="0"/>
    </row>
    <row r="130" s="9" customFormat="true" ht="13.8" hidden="false" customHeight="false" outlineLevel="0" collapsed="false">
      <c r="A130" s="22" t="s">
        <v>19</v>
      </c>
      <c r="B130" s="15" t="n">
        <f aca="false">FFNonformal!B7</f>
        <v>0</v>
      </c>
      <c r="C130" s="15" t="n">
        <f aca="false">FFNonformal!C7</f>
        <v>0</v>
      </c>
      <c r="D130" s="15" t="n">
        <f aca="false">FFNonformal!D7</f>
        <v>0</v>
      </c>
      <c r="E130" s="15" t="n">
        <f aca="false">FFNonformal!E7</f>
        <v>0</v>
      </c>
      <c r="F130" s="15" t="n">
        <f aca="false">FFNonformal!F7</f>
        <v>0</v>
      </c>
      <c r="G130" s="15" t="n">
        <f aca="false">FFNonformal!G7</f>
        <v>0</v>
      </c>
      <c r="H130" s="15" t="n">
        <f aca="false">FFNonformal!H7</f>
        <v>0</v>
      </c>
      <c r="I130" s="15" t="n">
        <f aca="false">FFNonformal!I7</f>
        <v>0</v>
      </c>
      <c r="J130" s="15" t="n">
        <f aca="false">FFNonformal!J7</f>
        <v>0</v>
      </c>
      <c r="K130" s="10" t="n">
        <f aca="false">SUM(B130:J130)</f>
        <v>0</v>
      </c>
      <c r="L130" s="15"/>
      <c r="AMI130" s="0"/>
      <c r="AMJ130" s="0"/>
    </row>
    <row r="131" s="9" customFormat="true" ht="13.8" hidden="false" customHeight="false" outlineLevel="0" collapsed="false">
      <c r="A131" s="9" t="s">
        <v>20</v>
      </c>
      <c r="B131" s="15" t="n">
        <f aca="false">FFNonformal!B8</f>
        <v>33221.6</v>
      </c>
      <c r="C131" s="15" t="n">
        <f aca="false">FFNonformal!C8</f>
        <v>33221.6</v>
      </c>
      <c r="D131" s="15" t="n">
        <f aca="false">FFNonformal!D8</f>
        <v>33221.6</v>
      </c>
      <c r="E131" s="15" t="n">
        <f aca="false">FFNonformal!E8</f>
        <v>33221.6</v>
      </c>
      <c r="F131" s="15" t="n">
        <f aca="false">FFNonformal!F8</f>
        <v>33221.6</v>
      </c>
      <c r="G131" s="15" t="n">
        <f aca="false">FFNonformal!G8</f>
        <v>33221.6</v>
      </c>
      <c r="H131" s="15" t="n">
        <f aca="false">FFNonformal!H8</f>
        <v>33221.6</v>
      </c>
      <c r="I131" s="15" t="n">
        <f aca="false">FFNonformal!I8</f>
        <v>33221.6</v>
      </c>
      <c r="J131" s="15" t="n">
        <f aca="false">FFNonformal!J8</f>
        <v>33221.6</v>
      </c>
      <c r="K131" s="15" t="n">
        <f aca="false">FFNonformal!K8</f>
        <v>298994.4</v>
      </c>
      <c r="L131" s="15"/>
      <c r="AMI131" s="0"/>
      <c r="AMJ131" s="0"/>
    </row>
    <row r="132" s="9" customFormat="true" ht="15.65" hidden="false" customHeight="false" outlineLevel="0" collapsed="false">
      <c r="A132" s="9" t="s">
        <v>21</v>
      </c>
      <c r="B132" s="15" t="n">
        <f aca="false">FFNonformal!B9</f>
        <v>12000</v>
      </c>
      <c r="C132" s="15" t="n">
        <f aca="false">FFNonformal!C9</f>
        <v>12000</v>
      </c>
      <c r="D132" s="15" t="n">
        <f aca="false">FFNonformal!D9</f>
        <v>12000</v>
      </c>
      <c r="E132" s="15" t="n">
        <f aca="false">FFNonformal!E9</f>
        <v>12000</v>
      </c>
      <c r="F132" s="15" t="n">
        <f aca="false">FFNonformal!F9</f>
        <v>12000</v>
      </c>
      <c r="G132" s="15" t="n">
        <f aca="false">FFNonformal!G9</f>
        <v>12000</v>
      </c>
      <c r="H132" s="15" t="n">
        <f aca="false">FFNonformal!H9</f>
        <v>12000</v>
      </c>
      <c r="I132" s="15" t="n">
        <f aca="false">FFNonformal!I9</f>
        <v>12000</v>
      </c>
      <c r="J132" s="15" t="n">
        <f aca="false">FFNonformal!J9</f>
        <v>12000</v>
      </c>
      <c r="K132" s="10" t="n">
        <f aca="false">SUM(B132:J132)</f>
        <v>108000</v>
      </c>
      <c r="L132" s="15"/>
      <c r="AMI132" s="0"/>
      <c r="AMJ132" s="0"/>
    </row>
    <row r="133" s="9" customFormat="true" ht="15.65" hidden="false" customHeight="false" outlineLevel="0" collapsed="false">
      <c r="A133" s="23" t="s">
        <v>22</v>
      </c>
      <c r="B133" s="15" t="n">
        <f aca="false">FFNonformal!B10</f>
        <v>10000</v>
      </c>
      <c r="C133" s="15" t="n">
        <f aca="false">FFNonformal!C10</f>
        <v>10000</v>
      </c>
      <c r="D133" s="15" t="n">
        <f aca="false">FFNonformal!D10</f>
        <v>10000</v>
      </c>
      <c r="E133" s="15" t="n">
        <f aca="false">FFNonformal!E10</f>
        <v>10000</v>
      </c>
      <c r="F133" s="15" t="n">
        <f aca="false">FFNonformal!F10</f>
        <v>10000</v>
      </c>
      <c r="G133" s="15" t="n">
        <f aca="false">FFNonformal!G10</f>
        <v>10000</v>
      </c>
      <c r="H133" s="15" t="n">
        <f aca="false">FFNonformal!H10</f>
        <v>10000</v>
      </c>
      <c r="I133" s="15" t="n">
        <f aca="false">FFNonformal!I10</f>
        <v>10000</v>
      </c>
      <c r="J133" s="15" t="n">
        <f aca="false">FFNonformal!J10</f>
        <v>10000</v>
      </c>
      <c r="K133" s="10" t="n">
        <f aca="false">SUM(B133:J133)</f>
        <v>90000</v>
      </c>
      <c r="AMI133" s="0"/>
      <c r="AMJ133" s="0"/>
    </row>
    <row r="134" s="9" customFormat="true" ht="13.8" hidden="false" customHeight="false" outlineLevel="0" collapsed="false">
      <c r="A134" s="11" t="s">
        <v>23</v>
      </c>
      <c r="B134" s="15" t="n">
        <f aca="false">FFNonformal!B11</f>
        <v>9000</v>
      </c>
      <c r="C134" s="15" t="n">
        <f aca="false">FFNonformal!C11</f>
        <v>9000</v>
      </c>
      <c r="D134" s="15" t="n">
        <f aca="false">FFNonformal!D11</f>
        <v>9000</v>
      </c>
      <c r="E134" s="15" t="n">
        <f aca="false">FFNonformal!E11</f>
        <v>9000</v>
      </c>
      <c r="F134" s="15" t="n">
        <f aca="false">FFNonformal!F11</f>
        <v>9000</v>
      </c>
      <c r="G134" s="15" t="n">
        <f aca="false">FFNonformal!G11</f>
        <v>9000</v>
      </c>
      <c r="H134" s="15" t="n">
        <f aca="false">FFNonformal!H11</f>
        <v>9000</v>
      </c>
      <c r="I134" s="15" t="n">
        <f aca="false">FFNonformal!I11</f>
        <v>9000</v>
      </c>
      <c r="J134" s="15" t="n">
        <f aca="false">FFNonformal!J11</f>
        <v>9000</v>
      </c>
      <c r="K134" s="10" t="n">
        <f aca="false">SUM(B134:J134)</f>
        <v>81000</v>
      </c>
      <c r="AMI134" s="0"/>
      <c r="AMJ134" s="0"/>
    </row>
    <row r="135" s="9" customFormat="true" ht="13.8" hidden="false" customHeight="false" outlineLevel="0" collapsed="false">
      <c r="A135" s="9" t="s">
        <v>31</v>
      </c>
      <c r="B135" s="15" t="n">
        <f aca="false">FFNonformal!B12</f>
        <v>1000</v>
      </c>
      <c r="C135" s="15" t="n">
        <f aca="false">FFNonformal!C12</f>
        <v>1000</v>
      </c>
      <c r="D135" s="15" t="n">
        <f aca="false">FFNonformal!D12</f>
        <v>1000</v>
      </c>
      <c r="E135" s="15" t="n">
        <f aca="false">FFNonformal!E12</f>
        <v>1000</v>
      </c>
      <c r="F135" s="15" t="n">
        <f aca="false">FFNonformal!F12</f>
        <v>1000</v>
      </c>
      <c r="G135" s="15" t="n">
        <f aca="false">FFNonformal!G12</f>
        <v>1000</v>
      </c>
      <c r="H135" s="15" t="n">
        <f aca="false">FFNonformal!H12</f>
        <v>1000</v>
      </c>
      <c r="I135" s="15" t="n">
        <f aca="false">FFNonformal!I12</f>
        <v>1000</v>
      </c>
      <c r="J135" s="15" t="n">
        <f aca="false">FFNonformal!J12</f>
        <v>1000</v>
      </c>
      <c r="K135" s="10" t="n">
        <f aca="false">SUM(B135:J135)</f>
        <v>9000</v>
      </c>
      <c r="AMI135" s="0"/>
      <c r="AMJ135" s="0"/>
    </row>
    <row r="136" s="9" customFormat="true" ht="13.8" hidden="false" customHeight="false" outlineLevel="0" collapsed="false">
      <c r="A136" s="9" t="s">
        <v>32</v>
      </c>
      <c r="B136" s="15" t="n">
        <f aca="false">FFNonformal!B13</f>
        <v>100000</v>
      </c>
      <c r="C136" s="15" t="n">
        <f aca="false">FFNonformal!C13</f>
        <v>100000</v>
      </c>
      <c r="D136" s="15" t="n">
        <f aca="false">FFNonformal!D13</f>
        <v>100000</v>
      </c>
      <c r="E136" s="15" t="n">
        <f aca="false">FFNonformal!E13</f>
        <v>100000</v>
      </c>
      <c r="F136" s="15" t="n">
        <f aca="false">FFNonformal!F13</f>
        <v>100000</v>
      </c>
      <c r="G136" s="15" t="n">
        <f aca="false">FFNonformal!G13</f>
        <v>100000</v>
      </c>
      <c r="H136" s="15" t="n">
        <f aca="false">FFNonformal!H13</f>
        <v>100000</v>
      </c>
      <c r="I136" s="15" t="n">
        <f aca="false">FFNonformal!I13</f>
        <v>100000</v>
      </c>
      <c r="J136" s="15" t="n">
        <f aca="false">FFNonformal!J13</f>
        <v>100000</v>
      </c>
      <c r="K136" s="10" t="n">
        <f aca="false">SUM(B136:J136)</f>
        <v>900000</v>
      </c>
      <c r="AMI136" s="0"/>
      <c r="AMJ136" s="0"/>
    </row>
    <row r="137" s="9" customFormat="true" ht="13.8" hidden="false" customHeight="false" outlineLevel="0" collapsed="false">
      <c r="B137" s="15"/>
      <c r="C137" s="15"/>
      <c r="D137" s="15"/>
      <c r="E137" s="15"/>
      <c r="F137" s="15"/>
      <c r="G137" s="15"/>
      <c r="H137" s="15"/>
      <c r="I137" s="15"/>
      <c r="J137" s="15"/>
      <c r="K137" s="10"/>
      <c r="AMI137" s="0"/>
      <c r="AMJ137" s="0"/>
    </row>
    <row r="138" s="9" customFormat="true" ht="15.7" hidden="false" customHeight="false" outlineLevel="0" collapsed="false">
      <c r="A138" s="14" t="s">
        <v>12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0"/>
      <c r="AMI138" s="0"/>
      <c r="AMJ138" s="0"/>
    </row>
    <row r="139" s="9" customFormat="true" ht="13.8" hidden="false" customHeight="false" outlineLevel="0" collapsed="false">
      <c r="A139" s="9" t="s">
        <v>46</v>
      </c>
      <c r="B139" s="15" t="n">
        <f aca="false">FFNonformal!B16</f>
        <v>600000</v>
      </c>
      <c r="C139" s="15" t="n">
        <f aca="false">FFNonformal!C16</f>
        <v>600000</v>
      </c>
      <c r="D139" s="15" t="n">
        <f aca="false">FFNonformal!D16</f>
        <v>600000</v>
      </c>
      <c r="E139" s="15" t="n">
        <f aca="false">FFNonformal!E16</f>
        <v>600000</v>
      </c>
      <c r="F139" s="15" t="n">
        <f aca="false">FFNonformal!F16</f>
        <v>600000</v>
      </c>
      <c r="G139" s="15" t="n">
        <f aca="false">FFNonformal!G16</f>
        <v>600000</v>
      </c>
      <c r="H139" s="15" t="n">
        <f aca="false">FFNonformal!H16</f>
        <v>600000</v>
      </c>
      <c r="I139" s="15" t="n">
        <f aca="false">FFNonformal!I16</f>
        <v>600000</v>
      </c>
      <c r="J139" s="15" t="n">
        <f aca="false">FFNonformal!J16</f>
        <v>600000</v>
      </c>
      <c r="K139" s="10" t="n">
        <f aca="false">SUM(B139:J139)</f>
        <v>5400000</v>
      </c>
      <c r="AMI139" s="0"/>
      <c r="AMJ139" s="0"/>
    </row>
    <row r="140" s="9" customFormat="true" ht="13.8" hidden="false" customHeight="false" outlineLevel="0" collapsed="false">
      <c r="A140" s="9" t="s">
        <v>34</v>
      </c>
      <c r="B140" s="15" t="n">
        <f aca="false">FFNonformal!B17</f>
        <v>1000000</v>
      </c>
      <c r="C140" s="15" t="n">
        <f aca="false">FFNonformal!C17</f>
        <v>1000000</v>
      </c>
      <c r="D140" s="15" t="n">
        <f aca="false">FFNonformal!D17</f>
        <v>1000000</v>
      </c>
      <c r="E140" s="15" t="n">
        <f aca="false">FFNonformal!E17</f>
        <v>1000000</v>
      </c>
      <c r="F140" s="15" t="n">
        <f aca="false">FFNonformal!F17</f>
        <v>1000000</v>
      </c>
      <c r="G140" s="15" t="n">
        <f aca="false">FFNonformal!G17</f>
        <v>1000000</v>
      </c>
      <c r="H140" s="15" t="n">
        <f aca="false">FFNonformal!H17</f>
        <v>1000000</v>
      </c>
      <c r="I140" s="15" t="n">
        <f aca="false">FFNonformal!I17</f>
        <v>1000000</v>
      </c>
      <c r="J140" s="15" t="n">
        <f aca="false">FFNonformal!J17</f>
        <v>1000000</v>
      </c>
      <c r="K140" s="10" t="n">
        <f aca="false">SUM(B140:J140)</f>
        <v>9000000</v>
      </c>
      <c r="AMI140" s="0"/>
      <c r="AMJ140" s="0"/>
    </row>
    <row r="141" s="9" customFormat="true" ht="13.8" hidden="false" customHeight="false" outlineLevel="0" collapsed="false">
      <c r="A141" s="9" t="s">
        <v>26</v>
      </c>
      <c r="B141" s="15" t="n">
        <f aca="false">FFNonformal!B18</f>
        <v>0</v>
      </c>
      <c r="C141" s="15" t="n">
        <f aca="false">FFNonformal!C18</f>
        <v>0</v>
      </c>
      <c r="D141" s="15" t="n">
        <f aca="false">FFNonformal!D18</f>
        <v>0</v>
      </c>
      <c r="E141" s="15" t="n">
        <f aca="false">FFNonformal!E18</f>
        <v>0</v>
      </c>
      <c r="F141" s="15" t="n">
        <f aca="false">FFNonformal!F18</f>
        <v>0</v>
      </c>
      <c r="G141" s="15" t="n">
        <f aca="false">FFNonformal!G18</f>
        <v>0</v>
      </c>
      <c r="H141" s="15" t="n">
        <f aca="false">FFNonformal!H18</f>
        <v>0</v>
      </c>
      <c r="I141" s="15" t="n">
        <f aca="false">FFNonformal!I18</f>
        <v>0</v>
      </c>
      <c r="J141" s="15" t="n">
        <f aca="false">FFNonformal!J18</f>
        <v>0</v>
      </c>
      <c r="K141" s="10" t="n">
        <f aca="false">SUM(B141:J141)</f>
        <v>0</v>
      </c>
      <c r="AMI141" s="0"/>
      <c r="AMJ141" s="0"/>
    </row>
    <row r="142" s="9" customFormat="true" ht="13.8" hidden="false" customHeight="false" outlineLevel="0" collapsed="false">
      <c r="B142" s="15"/>
      <c r="C142" s="15"/>
      <c r="D142" s="15"/>
      <c r="E142" s="15"/>
      <c r="F142" s="15"/>
      <c r="G142" s="15"/>
      <c r="H142" s="15"/>
      <c r="I142" s="15"/>
      <c r="J142" s="15"/>
      <c r="K142" s="10"/>
      <c r="AMI142" s="0"/>
      <c r="AMJ142" s="0"/>
    </row>
    <row r="143" s="9" customFormat="true" ht="15" hidden="false" customHeight="false" outlineLevel="0" collapsed="false">
      <c r="A143" s="16" t="s">
        <v>27</v>
      </c>
      <c r="B143" s="17" t="n">
        <f aca="false">SUM(B129:B136)</f>
        <v>331329.6</v>
      </c>
      <c r="C143" s="17" t="n">
        <f aca="false">SUM(C129:C136)</f>
        <v>331329.6</v>
      </c>
      <c r="D143" s="17" t="n">
        <f aca="false">SUM(D129:D136)</f>
        <v>331329.6</v>
      </c>
      <c r="E143" s="17" t="n">
        <f aca="false">SUM(E129:E136)</f>
        <v>331329.6</v>
      </c>
      <c r="F143" s="17" t="n">
        <f aca="false">SUM(F129:F136)</f>
        <v>331329.6</v>
      </c>
      <c r="G143" s="17" t="n">
        <f aca="false">SUM(G129:G136)</f>
        <v>331329.6</v>
      </c>
      <c r="H143" s="17" t="n">
        <f aca="false">SUM(H129:H136)</f>
        <v>331329.6</v>
      </c>
      <c r="I143" s="17" t="n">
        <f aca="false">SUM(I129:I136)</f>
        <v>331329.6</v>
      </c>
      <c r="J143" s="17" t="n">
        <f aca="false">SUM(J129:J136)</f>
        <v>331329.6</v>
      </c>
      <c r="K143" s="17" t="n">
        <f aca="false">SUM(K129:K136)</f>
        <v>2981966.4</v>
      </c>
      <c r="AMI143" s="0"/>
      <c r="AMJ143" s="0"/>
    </row>
    <row r="144" s="9" customFormat="true" ht="15" hidden="false" customHeight="false" outlineLevel="0" collapsed="false">
      <c r="A144" s="16" t="s">
        <v>14</v>
      </c>
      <c r="B144" s="17" t="n">
        <f aca="false">SUM(B139:B141)</f>
        <v>1600000</v>
      </c>
      <c r="C144" s="17" t="n">
        <f aca="false">SUM(C139:C141)</f>
        <v>1600000</v>
      </c>
      <c r="D144" s="17" t="n">
        <f aca="false">SUM(D139:D141)</f>
        <v>1600000</v>
      </c>
      <c r="E144" s="17" t="n">
        <f aca="false">SUM(E139:E141)</f>
        <v>1600000</v>
      </c>
      <c r="F144" s="17" t="n">
        <f aca="false">SUM(F139:F141)</f>
        <v>1600000</v>
      </c>
      <c r="G144" s="17" t="n">
        <f aca="false">SUM(G139:G141)</f>
        <v>1600000</v>
      </c>
      <c r="H144" s="17" t="n">
        <f aca="false">SUM(H139:H141)</f>
        <v>1600000</v>
      </c>
      <c r="I144" s="17" t="n">
        <f aca="false">SUM(I139:I141)</f>
        <v>1600000</v>
      </c>
      <c r="J144" s="17" t="n">
        <f aca="false">SUM(J139:J141)</f>
        <v>1600000</v>
      </c>
      <c r="K144" s="17" t="n">
        <f aca="false">SUM(K139:K141)</f>
        <v>14400000</v>
      </c>
      <c r="AMI144" s="0"/>
      <c r="AMJ144" s="0"/>
    </row>
    <row r="145" s="24" customFormat="true" ht="17.35" hidden="false" customHeight="false" outlineLevel="0" collapsed="false">
      <c r="A145" s="18" t="s">
        <v>47</v>
      </c>
      <c r="B145" s="19" t="n">
        <f aca="false">SUM(B143:B144)</f>
        <v>1931329.6</v>
      </c>
      <c r="C145" s="19" t="n">
        <f aca="false">SUM(C143:C144)</f>
        <v>1931329.6</v>
      </c>
      <c r="D145" s="19" t="n">
        <f aca="false">SUM(D143:D144)</f>
        <v>1931329.6</v>
      </c>
      <c r="E145" s="19" t="n">
        <f aca="false">SUM(E143:E144)</f>
        <v>1931329.6</v>
      </c>
      <c r="F145" s="19" t="n">
        <f aca="false">SUM(F143:F144)</f>
        <v>1931329.6</v>
      </c>
      <c r="G145" s="19" t="n">
        <f aca="false">SUM(G143:G144)</f>
        <v>1931329.6</v>
      </c>
      <c r="H145" s="19" t="n">
        <f aca="false">SUM(H143:H144)</f>
        <v>1931329.6</v>
      </c>
      <c r="I145" s="19" t="n">
        <f aca="false">SUM(I143:I144)</f>
        <v>1931329.6</v>
      </c>
      <c r="J145" s="19" t="n">
        <f aca="false">SUM(J143:J144)</f>
        <v>1931329.6</v>
      </c>
      <c r="K145" s="19" t="n">
        <f aca="false">SUM(K143:K144)</f>
        <v>17381966.4</v>
      </c>
      <c r="AMI145" s="0"/>
      <c r="AMJ145" s="0"/>
    </row>
    <row r="146" s="24" customFormat="true" ht="17.35" hidden="false" customHeight="false" outlineLevel="0" collapsed="false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AMI146" s="0"/>
      <c r="AMJ146" s="0"/>
    </row>
    <row r="147" customFormat="false" ht="17.35" hidden="false" customHeight="false" outlineLevel="0" collapsed="false">
      <c r="A147" s="8" t="s">
        <v>48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customFormat="false" ht="17.35" hidden="false" customHeight="false" outlineLevel="0" collapsed="false">
      <c r="A148" s="14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customFormat="false" ht="17.35" hidden="false" customHeight="false" outlineLevel="0" collapsed="false">
      <c r="A149" s="14" t="s">
        <v>17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="9" customFormat="true" ht="26.65" hidden="false" customHeight="false" outlineLevel="0" collapsed="false">
      <c r="A150" s="11" t="s">
        <v>30</v>
      </c>
      <c r="B150" s="15" t="n">
        <f aca="false">FFKommune!B6</f>
        <v>166108</v>
      </c>
      <c r="C150" s="15" t="n">
        <f aca="false">FFKommune!C6</f>
        <v>166108</v>
      </c>
      <c r="D150" s="15" t="n">
        <f aca="false">FFKommune!D6</f>
        <v>166108</v>
      </c>
      <c r="E150" s="15" t="n">
        <f aca="false">FFKommune!E6</f>
        <v>166108</v>
      </c>
      <c r="F150" s="15" t="n">
        <f aca="false">FFKommune!F6</f>
        <v>166108</v>
      </c>
      <c r="G150" s="15" t="n">
        <f aca="false">FFKommune!G6</f>
        <v>166108</v>
      </c>
      <c r="H150" s="15" t="n">
        <f aca="false">FFKommune!H6</f>
        <v>166108</v>
      </c>
      <c r="I150" s="15" t="n">
        <f aca="false">FFKommune!I6</f>
        <v>166108</v>
      </c>
      <c r="J150" s="15" t="n">
        <f aca="false">FFKommune!J6</f>
        <v>166108</v>
      </c>
      <c r="K150" s="10" t="n">
        <f aca="false">SUM(B150:J150)</f>
        <v>1494972</v>
      </c>
      <c r="L150" s="15"/>
      <c r="AMI150" s="0"/>
      <c r="AMJ150" s="0"/>
    </row>
    <row r="151" s="9" customFormat="true" ht="13.8" hidden="false" customHeight="false" outlineLevel="0" collapsed="false">
      <c r="A151" s="22" t="s">
        <v>19</v>
      </c>
      <c r="B151" s="15" t="n">
        <f aca="false">FFKommune!B7</f>
        <v>0</v>
      </c>
      <c r="C151" s="15" t="n">
        <f aca="false">FFKommune!C7</f>
        <v>0</v>
      </c>
      <c r="D151" s="15" t="n">
        <f aca="false">FFKommune!D7</f>
        <v>0</v>
      </c>
      <c r="E151" s="15" t="n">
        <f aca="false">FFKommune!E7</f>
        <v>0</v>
      </c>
      <c r="F151" s="15" t="n">
        <f aca="false">FFKommune!F7</f>
        <v>0</v>
      </c>
      <c r="G151" s="15" t="n">
        <f aca="false">FFKommune!G7</f>
        <v>0</v>
      </c>
      <c r="H151" s="15" t="n">
        <f aca="false">FFKommune!H7</f>
        <v>0</v>
      </c>
      <c r="I151" s="15" t="n">
        <f aca="false">FFKommune!I7</f>
        <v>0</v>
      </c>
      <c r="J151" s="15" t="n">
        <f aca="false">FFKommune!J7</f>
        <v>0</v>
      </c>
      <c r="K151" s="10" t="n">
        <f aca="false">SUM(B151:J151)</f>
        <v>0</v>
      </c>
      <c r="L151" s="15"/>
      <c r="AMI151" s="0"/>
      <c r="AMJ151" s="0"/>
    </row>
    <row r="152" s="9" customFormat="true" ht="13.8" hidden="false" customHeight="false" outlineLevel="0" collapsed="false">
      <c r="A152" s="9" t="s">
        <v>20</v>
      </c>
      <c r="B152" s="15" t="n">
        <f aca="false">FFKommune!B8</f>
        <v>33221.6</v>
      </c>
      <c r="C152" s="15" t="n">
        <f aca="false">FFKommune!C8</f>
        <v>33221.6</v>
      </c>
      <c r="D152" s="15" t="n">
        <f aca="false">FFKommune!D8</f>
        <v>33221.6</v>
      </c>
      <c r="E152" s="15" t="n">
        <f aca="false">FFKommune!E8</f>
        <v>33221.6</v>
      </c>
      <c r="F152" s="15" t="n">
        <f aca="false">FFKommune!F8</f>
        <v>33221.6</v>
      </c>
      <c r="G152" s="15" t="n">
        <f aca="false">FFKommune!G8</f>
        <v>33221.6</v>
      </c>
      <c r="H152" s="15" t="n">
        <f aca="false">FFKommune!H8</f>
        <v>33221.6</v>
      </c>
      <c r="I152" s="15" t="n">
        <f aca="false">FFKommune!I8</f>
        <v>33221.6</v>
      </c>
      <c r="J152" s="15" t="n">
        <f aca="false">FFKommune!J8</f>
        <v>33221.6</v>
      </c>
      <c r="K152" s="15" t="n">
        <f aca="false">FFKommune!K8</f>
        <v>298994.4</v>
      </c>
      <c r="L152" s="15"/>
      <c r="AMI152" s="0"/>
      <c r="AMJ152" s="0"/>
    </row>
    <row r="153" s="9" customFormat="true" ht="15.65" hidden="false" customHeight="false" outlineLevel="0" collapsed="false">
      <c r="A153" s="9" t="s">
        <v>21</v>
      </c>
      <c r="B153" s="15" t="n">
        <f aca="false">FFKommune!B9</f>
        <v>12000</v>
      </c>
      <c r="C153" s="15" t="n">
        <f aca="false">FFKommune!C9</f>
        <v>12000</v>
      </c>
      <c r="D153" s="15" t="n">
        <f aca="false">FFKommune!D9</f>
        <v>12000</v>
      </c>
      <c r="E153" s="15" t="n">
        <f aca="false">FFKommune!E9</f>
        <v>12000</v>
      </c>
      <c r="F153" s="15" t="n">
        <f aca="false">FFKommune!F9</f>
        <v>12000</v>
      </c>
      <c r="G153" s="15" t="n">
        <f aca="false">FFKommune!G9</f>
        <v>12000</v>
      </c>
      <c r="H153" s="15" t="n">
        <f aca="false">FFKommune!H9</f>
        <v>12000</v>
      </c>
      <c r="I153" s="15" t="n">
        <f aca="false">FFKommune!I9</f>
        <v>12000</v>
      </c>
      <c r="J153" s="15" t="n">
        <f aca="false">FFKommune!J9</f>
        <v>12000</v>
      </c>
      <c r="K153" s="10" t="n">
        <f aca="false">SUM(B153:J153)</f>
        <v>108000</v>
      </c>
      <c r="L153" s="15"/>
      <c r="AMI153" s="0"/>
      <c r="AMJ153" s="0"/>
    </row>
    <row r="154" s="9" customFormat="true" ht="15.65" hidden="false" customHeight="false" outlineLevel="0" collapsed="false">
      <c r="A154" s="23" t="s">
        <v>22</v>
      </c>
      <c r="B154" s="15" t="n">
        <f aca="false">FFKommune!B10</f>
        <v>10000</v>
      </c>
      <c r="C154" s="15" t="n">
        <f aca="false">FFKommune!C10</f>
        <v>10000</v>
      </c>
      <c r="D154" s="15" t="n">
        <f aca="false">FFKommune!D10</f>
        <v>10000</v>
      </c>
      <c r="E154" s="15" t="n">
        <f aca="false">FFKommune!E10</f>
        <v>10000</v>
      </c>
      <c r="F154" s="15" t="n">
        <f aca="false">FFKommune!F10</f>
        <v>10000</v>
      </c>
      <c r="G154" s="15" t="n">
        <f aca="false">FFKommune!G10</f>
        <v>10000</v>
      </c>
      <c r="H154" s="15" t="n">
        <f aca="false">FFKommune!H10</f>
        <v>10000</v>
      </c>
      <c r="I154" s="15" t="n">
        <f aca="false">FFKommune!I10</f>
        <v>10000</v>
      </c>
      <c r="J154" s="15" t="n">
        <f aca="false">FFKommune!J10</f>
        <v>10000</v>
      </c>
      <c r="K154" s="10" t="n">
        <f aca="false">SUM(B154:J154)</f>
        <v>90000</v>
      </c>
      <c r="AMI154" s="0"/>
      <c r="AMJ154" s="0"/>
    </row>
    <row r="155" s="9" customFormat="true" ht="13.8" hidden="false" customHeight="false" outlineLevel="0" collapsed="false">
      <c r="A155" s="11" t="s">
        <v>23</v>
      </c>
      <c r="B155" s="15" t="n">
        <f aca="false">FFKommune!B11</f>
        <v>9000</v>
      </c>
      <c r="C155" s="15" t="n">
        <f aca="false">FFKommune!C11</f>
        <v>9000</v>
      </c>
      <c r="D155" s="15" t="n">
        <f aca="false">FFKommune!D11</f>
        <v>9000</v>
      </c>
      <c r="E155" s="15" t="n">
        <f aca="false">FFKommune!E11</f>
        <v>9000</v>
      </c>
      <c r="F155" s="15" t="n">
        <f aca="false">FFKommune!F11</f>
        <v>9000</v>
      </c>
      <c r="G155" s="15" t="n">
        <f aca="false">FFKommune!G11</f>
        <v>9000</v>
      </c>
      <c r="H155" s="15" t="n">
        <f aca="false">FFKommune!H11</f>
        <v>9000</v>
      </c>
      <c r="I155" s="15" t="n">
        <f aca="false">FFKommune!I11</f>
        <v>9000</v>
      </c>
      <c r="J155" s="15" t="n">
        <f aca="false">FFKommune!J11</f>
        <v>9000</v>
      </c>
      <c r="K155" s="10" t="n">
        <f aca="false">SUM(B155:J155)</f>
        <v>81000</v>
      </c>
      <c r="AMI155" s="0"/>
      <c r="AMJ155" s="0"/>
    </row>
    <row r="156" s="9" customFormat="true" ht="13.8" hidden="false" customHeight="false" outlineLevel="0" collapsed="false">
      <c r="A156" s="9" t="s">
        <v>31</v>
      </c>
      <c r="B156" s="15" t="n">
        <f aca="false">FFKommune!B12</f>
        <v>1000</v>
      </c>
      <c r="C156" s="15" t="n">
        <f aca="false">FFKommune!C12</f>
        <v>1000</v>
      </c>
      <c r="D156" s="15" t="n">
        <f aca="false">FFKommune!D12</f>
        <v>1000</v>
      </c>
      <c r="E156" s="15" t="n">
        <f aca="false">FFKommune!E12</f>
        <v>1000</v>
      </c>
      <c r="F156" s="15" t="n">
        <f aca="false">FFKommune!F12</f>
        <v>1000</v>
      </c>
      <c r="G156" s="15" t="n">
        <f aca="false">FFKommune!G12</f>
        <v>1000</v>
      </c>
      <c r="H156" s="15" t="n">
        <f aca="false">FFKommune!H12</f>
        <v>1000</v>
      </c>
      <c r="I156" s="15" t="n">
        <f aca="false">FFKommune!I12</f>
        <v>1000</v>
      </c>
      <c r="J156" s="15" t="n">
        <f aca="false">FFKommune!J12</f>
        <v>1000</v>
      </c>
      <c r="K156" s="10" t="n">
        <f aca="false">SUM(B156:J156)</f>
        <v>9000</v>
      </c>
      <c r="AMI156" s="0"/>
      <c r="AMJ156" s="0"/>
    </row>
    <row r="157" s="9" customFormat="true" ht="13.8" hidden="false" customHeight="false" outlineLevel="0" collapsed="false">
      <c r="A157" s="9" t="s">
        <v>32</v>
      </c>
      <c r="B157" s="15" t="n">
        <f aca="false">FFKommune!B13</f>
        <v>100000</v>
      </c>
      <c r="C157" s="15" t="n">
        <f aca="false">FFKommune!C13</f>
        <v>100000</v>
      </c>
      <c r="D157" s="15" t="n">
        <f aca="false">FFKommune!D13</f>
        <v>100000</v>
      </c>
      <c r="E157" s="15" t="n">
        <f aca="false">FFKommune!E13</f>
        <v>100000</v>
      </c>
      <c r="F157" s="15" t="n">
        <f aca="false">FFKommune!F13</f>
        <v>100000</v>
      </c>
      <c r="G157" s="15" t="n">
        <f aca="false">FFKommune!G13</f>
        <v>100000</v>
      </c>
      <c r="H157" s="15" t="n">
        <f aca="false">FFKommune!H13</f>
        <v>100000</v>
      </c>
      <c r="I157" s="15" t="n">
        <f aca="false">FFKommune!I13</f>
        <v>100000</v>
      </c>
      <c r="J157" s="15" t="n">
        <f aca="false">FFKommune!J13</f>
        <v>100000</v>
      </c>
      <c r="K157" s="10" t="n">
        <f aca="false">SUM(B157:J157)</f>
        <v>900000</v>
      </c>
      <c r="AMI157" s="0"/>
      <c r="AMJ157" s="0"/>
    </row>
    <row r="158" s="9" customFormat="true" ht="13.8" hidden="false" customHeight="false" outlineLevel="0" collapsed="false">
      <c r="B158" s="15"/>
      <c r="C158" s="15"/>
      <c r="D158" s="15"/>
      <c r="E158" s="15"/>
      <c r="F158" s="15"/>
      <c r="G158" s="15"/>
      <c r="H158" s="15"/>
      <c r="I158" s="15"/>
      <c r="J158" s="15"/>
      <c r="K158" s="10"/>
      <c r="AMI158" s="0"/>
      <c r="AMJ158" s="0"/>
    </row>
    <row r="159" s="9" customFormat="true" ht="15.7" hidden="false" customHeight="false" outlineLevel="0" collapsed="false">
      <c r="A159" s="14" t="s">
        <v>12</v>
      </c>
      <c r="B159" s="15"/>
      <c r="C159" s="15"/>
      <c r="D159" s="15"/>
      <c r="E159" s="15"/>
      <c r="F159" s="15"/>
      <c r="G159" s="15"/>
      <c r="H159" s="15"/>
      <c r="I159" s="15"/>
      <c r="J159" s="15"/>
      <c r="K159" s="10"/>
      <c r="AMI159" s="0"/>
      <c r="AMJ159" s="0"/>
    </row>
    <row r="160" s="9" customFormat="true" ht="13.8" hidden="false" customHeight="false" outlineLevel="0" collapsed="false">
      <c r="A160" s="9" t="s">
        <v>49</v>
      </c>
      <c r="B160" s="15" t="n">
        <f aca="false">FFKommune!B16</f>
        <v>600000</v>
      </c>
      <c r="C160" s="15" t="n">
        <f aca="false">FFKommune!C16</f>
        <v>600000</v>
      </c>
      <c r="D160" s="15" t="n">
        <f aca="false">FFKommune!D16</f>
        <v>600000</v>
      </c>
      <c r="E160" s="15" t="n">
        <f aca="false">FFKommune!E16</f>
        <v>600000</v>
      </c>
      <c r="F160" s="15" t="n">
        <f aca="false">FFKommune!F16</f>
        <v>600000</v>
      </c>
      <c r="G160" s="15" t="n">
        <f aca="false">FFKommune!G16</f>
        <v>600000</v>
      </c>
      <c r="H160" s="15" t="n">
        <f aca="false">FFKommune!H16</f>
        <v>600000</v>
      </c>
      <c r="I160" s="15" t="n">
        <f aca="false">FFKommune!I16</f>
        <v>600000</v>
      </c>
      <c r="J160" s="15" t="n">
        <f aca="false">FFKommune!J16</f>
        <v>600000</v>
      </c>
      <c r="K160" s="10" t="n">
        <f aca="false">SUM(B160:J160)</f>
        <v>5400000</v>
      </c>
      <c r="AMI160" s="0"/>
      <c r="AMJ160" s="0"/>
    </row>
    <row r="161" s="9" customFormat="true" ht="13.8" hidden="false" customHeight="false" outlineLevel="0" collapsed="false">
      <c r="A161" s="9" t="s">
        <v>34</v>
      </c>
      <c r="B161" s="15" t="n">
        <f aca="false">FFKommune!B17</f>
        <v>1000000</v>
      </c>
      <c r="C161" s="15" t="n">
        <f aca="false">FFKommune!C17</f>
        <v>1000000</v>
      </c>
      <c r="D161" s="15" t="n">
        <f aca="false">FFKommune!D17</f>
        <v>1000000</v>
      </c>
      <c r="E161" s="15" t="n">
        <f aca="false">FFKommune!E17</f>
        <v>1000000</v>
      </c>
      <c r="F161" s="15" t="n">
        <f aca="false">FFKommune!F17</f>
        <v>1000000</v>
      </c>
      <c r="G161" s="15" t="n">
        <f aca="false">FFKommune!G17</f>
        <v>1000000</v>
      </c>
      <c r="H161" s="15" t="n">
        <f aca="false">FFKommune!H17</f>
        <v>1000000</v>
      </c>
      <c r="I161" s="15" t="n">
        <f aca="false">FFKommune!I17</f>
        <v>1000000</v>
      </c>
      <c r="J161" s="15" t="n">
        <f aca="false">FFKommune!J17</f>
        <v>1000000</v>
      </c>
      <c r="K161" s="10" t="n">
        <f aca="false">SUM(B161:J161)</f>
        <v>9000000</v>
      </c>
      <c r="AMI161" s="0"/>
      <c r="AMJ161" s="0"/>
    </row>
    <row r="162" s="9" customFormat="true" ht="13.8" hidden="false" customHeight="false" outlineLevel="0" collapsed="false">
      <c r="A162" s="9" t="s">
        <v>26</v>
      </c>
      <c r="B162" s="15" t="n">
        <f aca="false">FFKommune!B18</f>
        <v>0</v>
      </c>
      <c r="C162" s="15" t="n">
        <f aca="false">FFKommune!C18</f>
        <v>0</v>
      </c>
      <c r="D162" s="15" t="n">
        <f aca="false">FFKommune!D18</f>
        <v>0</v>
      </c>
      <c r="E162" s="15" t="n">
        <f aca="false">FFKommune!E18</f>
        <v>0</v>
      </c>
      <c r="F162" s="15" t="n">
        <f aca="false">FFKommune!F18</f>
        <v>0</v>
      </c>
      <c r="G162" s="15" t="n">
        <f aca="false">FFKommune!G18</f>
        <v>0</v>
      </c>
      <c r="H162" s="15" t="n">
        <f aca="false">FFKommune!H18</f>
        <v>0</v>
      </c>
      <c r="I162" s="15" t="n">
        <f aca="false">FFKommune!I18</f>
        <v>0</v>
      </c>
      <c r="J162" s="15" t="n">
        <f aca="false">FFKommune!J18</f>
        <v>0</v>
      </c>
      <c r="K162" s="10" t="n">
        <f aca="false">SUM(B162:J162)</f>
        <v>0</v>
      </c>
      <c r="AMI162" s="0"/>
      <c r="AMJ162" s="0"/>
    </row>
    <row r="163" s="9" customFormat="true" ht="13.8" hidden="false" customHeight="false" outlineLevel="0" collapsed="false">
      <c r="B163" s="15"/>
      <c r="C163" s="15"/>
      <c r="D163" s="15"/>
      <c r="E163" s="15"/>
      <c r="F163" s="15"/>
      <c r="G163" s="15"/>
      <c r="H163" s="15"/>
      <c r="I163" s="15"/>
      <c r="J163" s="15"/>
      <c r="K163" s="10"/>
      <c r="AMI163" s="0"/>
      <c r="AMJ163" s="0"/>
    </row>
    <row r="164" s="9" customFormat="true" ht="15" hidden="false" customHeight="false" outlineLevel="0" collapsed="false">
      <c r="A164" s="16" t="s">
        <v>27</v>
      </c>
      <c r="B164" s="17" t="n">
        <f aca="false">SUM(B150:B157)</f>
        <v>331329.6</v>
      </c>
      <c r="C164" s="17" t="n">
        <f aca="false">SUM(C150:C157)</f>
        <v>331329.6</v>
      </c>
      <c r="D164" s="17" t="n">
        <f aca="false">SUM(D150:D157)</f>
        <v>331329.6</v>
      </c>
      <c r="E164" s="17" t="n">
        <f aca="false">SUM(E150:E157)</f>
        <v>331329.6</v>
      </c>
      <c r="F164" s="17" t="n">
        <f aca="false">SUM(F150:F157)</f>
        <v>331329.6</v>
      </c>
      <c r="G164" s="17" t="n">
        <f aca="false">SUM(G150:G157)</f>
        <v>331329.6</v>
      </c>
      <c r="H164" s="17" t="n">
        <f aca="false">SUM(H150:H157)</f>
        <v>331329.6</v>
      </c>
      <c r="I164" s="17" t="n">
        <f aca="false">SUM(I150:I157)</f>
        <v>331329.6</v>
      </c>
      <c r="J164" s="17" t="n">
        <f aca="false">SUM(J150:J157)</f>
        <v>331329.6</v>
      </c>
      <c r="K164" s="17" t="n">
        <f aca="false">SUM(K150:K157)</f>
        <v>2981966.4</v>
      </c>
      <c r="AMI164" s="0"/>
      <c r="AMJ164" s="0"/>
    </row>
    <row r="165" s="9" customFormat="true" ht="15" hidden="false" customHeight="false" outlineLevel="0" collapsed="false">
      <c r="A165" s="16" t="s">
        <v>14</v>
      </c>
      <c r="B165" s="17" t="n">
        <f aca="false">SUM(B160:B162)</f>
        <v>1600000</v>
      </c>
      <c r="C165" s="17" t="n">
        <f aca="false">SUM(C160:C162)</f>
        <v>1600000</v>
      </c>
      <c r="D165" s="17" t="n">
        <f aca="false">SUM(D160:D162)</f>
        <v>1600000</v>
      </c>
      <c r="E165" s="17" t="n">
        <f aca="false">SUM(E160:E162)</f>
        <v>1600000</v>
      </c>
      <c r="F165" s="17" t="n">
        <f aca="false">SUM(F160:F162)</f>
        <v>1600000</v>
      </c>
      <c r="G165" s="17" t="n">
        <f aca="false">SUM(G160:G162)</f>
        <v>1600000</v>
      </c>
      <c r="H165" s="17" t="n">
        <f aca="false">SUM(H160:H162)</f>
        <v>1600000</v>
      </c>
      <c r="I165" s="17" t="n">
        <f aca="false">SUM(I160:I162)</f>
        <v>1600000</v>
      </c>
      <c r="J165" s="17" t="n">
        <f aca="false">SUM(J160:J162)</f>
        <v>1600000</v>
      </c>
      <c r="K165" s="17" t="n">
        <f aca="false">SUM(K160:K162)</f>
        <v>14400000</v>
      </c>
      <c r="AMI165" s="0"/>
      <c r="AMJ165" s="0"/>
    </row>
    <row r="166" s="24" customFormat="true" ht="17.35" hidden="false" customHeight="false" outlineLevel="0" collapsed="false">
      <c r="A166" s="18" t="s">
        <v>50</v>
      </c>
      <c r="B166" s="19" t="n">
        <f aca="false">SUM(B164:B165)</f>
        <v>1931329.6</v>
      </c>
      <c r="C166" s="19" t="n">
        <f aca="false">SUM(C164:C165)</f>
        <v>1931329.6</v>
      </c>
      <c r="D166" s="19" t="n">
        <f aca="false">SUM(D164:D165)</f>
        <v>1931329.6</v>
      </c>
      <c r="E166" s="19" t="n">
        <f aca="false">SUM(E164:E165)</f>
        <v>1931329.6</v>
      </c>
      <c r="F166" s="19" t="n">
        <f aca="false">SUM(F164:F165)</f>
        <v>1931329.6</v>
      </c>
      <c r="G166" s="19" t="n">
        <f aca="false">SUM(G164:G165)</f>
        <v>1931329.6</v>
      </c>
      <c r="H166" s="19" t="n">
        <f aca="false">SUM(H164:H165)</f>
        <v>1931329.6</v>
      </c>
      <c r="I166" s="19" t="n">
        <f aca="false">SUM(I164:I165)</f>
        <v>1931329.6</v>
      </c>
      <c r="J166" s="19" t="n">
        <f aca="false">SUM(J164:J165)</f>
        <v>1931329.6</v>
      </c>
      <c r="K166" s="19" t="n">
        <f aca="false">SUM(K164:K165)</f>
        <v>17381966.4</v>
      </c>
      <c r="AMI166" s="0"/>
      <c r="AMJ166" s="0"/>
    </row>
    <row r="167" s="24" customFormat="true" ht="17.35" hidden="false" customHeight="false" outlineLevel="0" collapsed="false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AMI167" s="0"/>
      <c r="AMJ167" s="0"/>
    </row>
    <row r="168" customFormat="false" ht="17.35" hidden="false" customHeight="false" outlineLevel="0" collapsed="false">
      <c r="A168" s="8" t="s">
        <v>51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customFormat="false" ht="17.35" hidden="false" customHeight="false" outlineLevel="0" collapsed="false">
      <c r="A169" s="14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customFormat="false" ht="17.35" hidden="false" customHeight="false" outlineLevel="0" collapsed="false">
      <c r="A170" s="14" t="s">
        <v>17</v>
      </c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="9" customFormat="true" ht="26.65" hidden="false" customHeight="false" outlineLevel="0" collapsed="false">
      <c r="A171" s="11" t="s">
        <v>30</v>
      </c>
      <c r="B171" s="15" t="n">
        <f aca="false">youpaN!B6</f>
        <v>166108</v>
      </c>
      <c r="C171" s="15" t="n">
        <f aca="false">youpaN!C6</f>
        <v>166108</v>
      </c>
      <c r="D171" s="15" t="n">
        <f aca="false">youpaN!D6</f>
        <v>166108</v>
      </c>
      <c r="E171" s="15" t="n">
        <f aca="false">youpaN!E6</f>
        <v>166108</v>
      </c>
      <c r="F171" s="15" t="n">
        <f aca="false">youpaN!F6</f>
        <v>166108</v>
      </c>
      <c r="G171" s="15" t="n">
        <f aca="false">youpaN!G6</f>
        <v>166108</v>
      </c>
      <c r="H171" s="15" t="n">
        <f aca="false">youpaN!H6</f>
        <v>166108</v>
      </c>
      <c r="I171" s="15" t="n">
        <f aca="false">youpaN!I6</f>
        <v>166108</v>
      </c>
      <c r="J171" s="15" t="n">
        <f aca="false">youpaN!J6</f>
        <v>166108</v>
      </c>
      <c r="K171" s="10" t="n">
        <f aca="false">SUM(B171:J171)</f>
        <v>1494972</v>
      </c>
      <c r="L171" s="15"/>
      <c r="AMI171" s="0"/>
      <c r="AMJ171" s="0"/>
    </row>
    <row r="172" s="9" customFormat="true" ht="13.8" hidden="false" customHeight="false" outlineLevel="0" collapsed="false">
      <c r="A172" s="22" t="s">
        <v>19</v>
      </c>
      <c r="B172" s="15" t="n">
        <f aca="false">youpaN!B7</f>
        <v>0</v>
      </c>
      <c r="C172" s="15" t="n">
        <f aca="false">youpaN!C7</f>
        <v>0</v>
      </c>
      <c r="D172" s="15" t="n">
        <f aca="false">youpaN!D7</f>
        <v>0</v>
      </c>
      <c r="E172" s="15" t="n">
        <f aca="false">youpaN!E7</f>
        <v>0</v>
      </c>
      <c r="F172" s="15" t="n">
        <f aca="false">youpaN!F7</f>
        <v>0</v>
      </c>
      <c r="G172" s="15" t="n">
        <f aca="false">youpaN!G7</f>
        <v>0</v>
      </c>
      <c r="H172" s="15" t="n">
        <f aca="false">youpaN!H7</f>
        <v>0</v>
      </c>
      <c r="I172" s="15" t="n">
        <f aca="false">youpaN!I7</f>
        <v>0</v>
      </c>
      <c r="J172" s="15" t="n">
        <f aca="false">youpaN!J7</f>
        <v>0</v>
      </c>
      <c r="K172" s="10" t="n">
        <f aca="false">SUM(B172:J172)</f>
        <v>0</v>
      </c>
      <c r="L172" s="15"/>
      <c r="AMI172" s="0"/>
      <c r="AMJ172" s="0"/>
    </row>
    <row r="173" s="9" customFormat="true" ht="13.8" hidden="false" customHeight="false" outlineLevel="0" collapsed="false">
      <c r="A173" s="9" t="s">
        <v>20</v>
      </c>
      <c r="B173" s="15" t="n">
        <f aca="false">youpaN!B8</f>
        <v>33221.6</v>
      </c>
      <c r="C173" s="15" t="n">
        <f aca="false">youpaN!C8</f>
        <v>33221.6</v>
      </c>
      <c r="D173" s="15" t="n">
        <f aca="false">youpaN!D8</f>
        <v>33221.6</v>
      </c>
      <c r="E173" s="15" t="n">
        <f aca="false">youpaN!E8</f>
        <v>33221.6</v>
      </c>
      <c r="F173" s="15" t="n">
        <f aca="false">youpaN!F8</f>
        <v>33221.6</v>
      </c>
      <c r="G173" s="15" t="n">
        <f aca="false">youpaN!G8</f>
        <v>33221.6</v>
      </c>
      <c r="H173" s="15" t="n">
        <f aca="false">youpaN!H8</f>
        <v>33221.6</v>
      </c>
      <c r="I173" s="15" t="n">
        <f aca="false">youpaN!I8</f>
        <v>33221.6</v>
      </c>
      <c r="J173" s="15" t="n">
        <f aca="false">youpaN!J8</f>
        <v>33221.6</v>
      </c>
      <c r="K173" s="15" t="n">
        <f aca="false">youpaN!K8</f>
        <v>298994.4</v>
      </c>
      <c r="L173" s="15"/>
      <c r="AMI173" s="0"/>
      <c r="AMJ173" s="0"/>
    </row>
    <row r="174" s="9" customFormat="true" ht="15.65" hidden="false" customHeight="false" outlineLevel="0" collapsed="false">
      <c r="A174" s="9" t="s">
        <v>21</v>
      </c>
      <c r="B174" s="15" t="n">
        <f aca="false">youpaN!B9</f>
        <v>12000</v>
      </c>
      <c r="C174" s="15" t="n">
        <f aca="false">youpaN!C9</f>
        <v>12000</v>
      </c>
      <c r="D174" s="15" t="n">
        <f aca="false">youpaN!D9</f>
        <v>12000</v>
      </c>
      <c r="E174" s="15" t="n">
        <f aca="false">youpaN!E9</f>
        <v>12000</v>
      </c>
      <c r="F174" s="15" t="n">
        <f aca="false">youpaN!F9</f>
        <v>12000</v>
      </c>
      <c r="G174" s="15" t="n">
        <f aca="false">youpaN!G9</f>
        <v>12000</v>
      </c>
      <c r="H174" s="15" t="n">
        <f aca="false">youpaN!H9</f>
        <v>12000</v>
      </c>
      <c r="I174" s="15" t="n">
        <f aca="false">youpaN!I9</f>
        <v>12000</v>
      </c>
      <c r="J174" s="15" t="n">
        <f aca="false">youpaN!J9</f>
        <v>12000</v>
      </c>
      <c r="K174" s="10" t="n">
        <f aca="false">SUM(B174:J174)</f>
        <v>108000</v>
      </c>
      <c r="L174" s="15"/>
      <c r="AMI174" s="0"/>
      <c r="AMJ174" s="0"/>
    </row>
    <row r="175" s="9" customFormat="true" ht="15.65" hidden="false" customHeight="false" outlineLevel="0" collapsed="false">
      <c r="A175" s="23" t="s">
        <v>22</v>
      </c>
      <c r="B175" s="15" t="n">
        <f aca="false">youpaN!B10</f>
        <v>10000</v>
      </c>
      <c r="C175" s="15" t="n">
        <f aca="false">youpaN!C10</f>
        <v>10000</v>
      </c>
      <c r="D175" s="15" t="n">
        <f aca="false">youpaN!D10</f>
        <v>10000</v>
      </c>
      <c r="E175" s="15" t="n">
        <f aca="false">youpaN!E10</f>
        <v>10000</v>
      </c>
      <c r="F175" s="15" t="n">
        <f aca="false">youpaN!F10</f>
        <v>10000</v>
      </c>
      <c r="G175" s="15" t="n">
        <f aca="false">youpaN!G10</f>
        <v>10000</v>
      </c>
      <c r="H175" s="15" t="n">
        <f aca="false">youpaN!H10</f>
        <v>10000</v>
      </c>
      <c r="I175" s="15" t="n">
        <f aca="false">youpaN!I10</f>
        <v>10000</v>
      </c>
      <c r="J175" s="15" t="n">
        <f aca="false">youpaN!J10</f>
        <v>10000</v>
      </c>
      <c r="K175" s="10" t="n">
        <f aca="false">SUM(B175:J175)</f>
        <v>90000</v>
      </c>
      <c r="AMI175" s="0"/>
      <c r="AMJ175" s="0"/>
    </row>
    <row r="176" s="9" customFormat="true" ht="13.8" hidden="false" customHeight="false" outlineLevel="0" collapsed="false">
      <c r="A176" s="11" t="s">
        <v>23</v>
      </c>
      <c r="B176" s="15" t="n">
        <f aca="false">youpaN!B11</f>
        <v>9000</v>
      </c>
      <c r="C176" s="15" t="n">
        <f aca="false">youpaN!C11</f>
        <v>9000</v>
      </c>
      <c r="D176" s="15" t="n">
        <f aca="false">youpaN!D11</f>
        <v>9000</v>
      </c>
      <c r="E176" s="15" t="n">
        <f aca="false">youpaN!E11</f>
        <v>9000</v>
      </c>
      <c r="F176" s="15" t="n">
        <f aca="false">youpaN!F11</f>
        <v>9000</v>
      </c>
      <c r="G176" s="15" t="n">
        <f aca="false">youpaN!G11</f>
        <v>9000</v>
      </c>
      <c r="H176" s="15" t="n">
        <f aca="false">youpaN!H11</f>
        <v>9000</v>
      </c>
      <c r="I176" s="15" t="n">
        <f aca="false">youpaN!I11</f>
        <v>9000</v>
      </c>
      <c r="J176" s="15" t="n">
        <f aca="false">youpaN!J11</f>
        <v>9000</v>
      </c>
      <c r="K176" s="10" t="n">
        <f aca="false">SUM(B176:J176)</f>
        <v>81000</v>
      </c>
      <c r="AMI176" s="0"/>
      <c r="AMJ176" s="0"/>
    </row>
    <row r="177" s="9" customFormat="true" ht="13.8" hidden="false" customHeight="false" outlineLevel="0" collapsed="false">
      <c r="A177" s="9" t="s">
        <v>31</v>
      </c>
      <c r="B177" s="15" t="n">
        <f aca="false">youpaN!B12</f>
        <v>1000</v>
      </c>
      <c r="C177" s="15" t="n">
        <f aca="false">youpaN!C12</f>
        <v>1000</v>
      </c>
      <c r="D177" s="15" t="n">
        <f aca="false">youpaN!D12</f>
        <v>1000</v>
      </c>
      <c r="E177" s="15" t="n">
        <f aca="false">youpaN!E12</f>
        <v>1000</v>
      </c>
      <c r="F177" s="15" t="n">
        <f aca="false">youpaN!F12</f>
        <v>1000</v>
      </c>
      <c r="G177" s="15" t="n">
        <f aca="false">youpaN!G12</f>
        <v>1000</v>
      </c>
      <c r="H177" s="15" t="n">
        <f aca="false">youpaN!H12</f>
        <v>1000</v>
      </c>
      <c r="I177" s="15" t="n">
        <f aca="false">youpaN!I12</f>
        <v>1000</v>
      </c>
      <c r="J177" s="15" t="n">
        <f aca="false">youpaN!J12</f>
        <v>1000</v>
      </c>
      <c r="K177" s="10" t="n">
        <f aca="false">SUM(B177:J177)</f>
        <v>9000</v>
      </c>
      <c r="AMI177" s="0"/>
      <c r="AMJ177" s="0"/>
    </row>
    <row r="178" s="9" customFormat="true" ht="13.8" hidden="false" customHeight="false" outlineLevel="0" collapsed="false">
      <c r="A178" s="9" t="s">
        <v>32</v>
      </c>
      <c r="B178" s="15" t="n">
        <f aca="false">youpaN!B13</f>
        <v>100000</v>
      </c>
      <c r="C178" s="15" t="n">
        <f aca="false">youpaN!C13</f>
        <v>100000</v>
      </c>
      <c r="D178" s="15" t="n">
        <f aca="false">youpaN!D13</f>
        <v>100000</v>
      </c>
      <c r="E178" s="15" t="n">
        <f aca="false">youpaN!E13</f>
        <v>100000</v>
      </c>
      <c r="F178" s="15" t="n">
        <f aca="false">youpaN!F13</f>
        <v>100000</v>
      </c>
      <c r="G178" s="15" t="n">
        <f aca="false">youpaN!G13</f>
        <v>100000</v>
      </c>
      <c r="H178" s="15" t="n">
        <f aca="false">youpaN!H13</f>
        <v>100000</v>
      </c>
      <c r="I178" s="15" t="n">
        <f aca="false">youpaN!I13</f>
        <v>100000</v>
      </c>
      <c r="J178" s="15" t="n">
        <f aca="false">youpaN!J13</f>
        <v>100000</v>
      </c>
      <c r="K178" s="10" t="n">
        <f aca="false">SUM(B178:J178)</f>
        <v>900000</v>
      </c>
      <c r="AMI178" s="0"/>
      <c r="AMJ178" s="0"/>
    </row>
    <row r="179" s="9" customFormat="true" ht="13.8" hidden="false" customHeight="false" outlineLevel="0" collapsed="false">
      <c r="B179" s="15"/>
      <c r="C179" s="15"/>
      <c r="D179" s="15"/>
      <c r="E179" s="15"/>
      <c r="F179" s="15"/>
      <c r="G179" s="15"/>
      <c r="H179" s="15"/>
      <c r="I179" s="15"/>
      <c r="J179" s="15"/>
      <c r="K179" s="10"/>
      <c r="AMI179" s="0"/>
      <c r="AMJ179" s="0"/>
    </row>
    <row r="180" s="9" customFormat="true" ht="15.7" hidden="false" customHeight="false" outlineLevel="0" collapsed="false">
      <c r="A180" s="14" t="s">
        <v>12</v>
      </c>
      <c r="B180" s="15"/>
      <c r="C180" s="15"/>
      <c r="D180" s="15"/>
      <c r="E180" s="15"/>
      <c r="F180" s="15"/>
      <c r="G180" s="15"/>
      <c r="H180" s="15"/>
      <c r="I180" s="15"/>
      <c r="J180" s="15"/>
      <c r="K180" s="10"/>
      <c r="AMI180" s="0"/>
      <c r="AMJ180" s="0"/>
    </row>
    <row r="181" s="9" customFormat="true" ht="13.8" hidden="false" customHeight="false" outlineLevel="0" collapsed="false">
      <c r="A181" s="9" t="s">
        <v>52</v>
      </c>
      <c r="B181" s="15" t="n">
        <f aca="false">youpaN!B16</f>
        <v>600000</v>
      </c>
      <c r="C181" s="15" t="n">
        <f aca="false">youpaN!C16</f>
        <v>600000</v>
      </c>
      <c r="D181" s="15" t="n">
        <f aca="false">youpaN!D16</f>
        <v>600000</v>
      </c>
      <c r="E181" s="15" t="n">
        <f aca="false">youpaN!E16</f>
        <v>600000</v>
      </c>
      <c r="F181" s="15" t="n">
        <f aca="false">youpaN!F16</f>
        <v>600000</v>
      </c>
      <c r="G181" s="15" t="n">
        <f aca="false">youpaN!G16</f>
        <v>600000</v>
      </c>
      <c r="H181" s="15" t="n">
        <f aca="false">youpaN!H16</f>
        <v>600000</v>
      </c>
      <c r="I181" s="15" t="n">
        <f aca="false">youpaN!I16</f>
        <v>600000</v>
      </c>
      <c r="J181" s="15" t="n">
        <f aca="false">youpaN!J16</f>
        <v>600000</v>
      </c>
      <c r="K181" s="10" t="n">
        <f aca="false">SUM(B181:J181)</f>
        <v>5400000</v>
      </c>
      <c r="AMI181" s="0"/>
      <c r="AMJ181" s="0"/>
    </row>
    <row r="182" s="9" customFormat="true" ht="13.8" hidden="false" customHeight="false" outlineLevel="0" collapsed="false">
      <c r="A182" s="9" t="s">
        <v>34</v>
      </c>
      <c r="B182" s="15" t="n">
        <f aca="false">youpaN!B17</f>
        <v>1000000</v>
      </c>
      <c r="C182" s="15" t="n">
        <f aca="false">youpaN!C17</f>
        <v>1000000</v>
      </c>
      <c r="D182" s="15" t="n">
        <f aca="false">youpaN!D17</f>
        <v>1000000</v>
      </c>
      <c r="E182" s="15" t="n">
        <f aca="false">youpaN!E17</f>
        <v>1000000</v>
      </c>
      <c r="F182" s="15" t="n">
        <f aca="false">youpaN!F17</f>
        <v>1000000</v>
      </c>
      <c r="G182" s="15" t="n">
        <f aca="false">youpaN!G17</f>
        <v>1000000</v>
      </c>
      <c r="H182" s="15" t="n">
        <f aca="false">youpaN!H17</f>
        <v>1000000</v>
      </c>
      <c r="I182" s="15" t="n">
        <f aca="false">youpaN!I17</f>
        <v>1000000</v>
      </c>
      <c r="J182" s="15" t="n">
        <f aca="false">youpaN!J17</f>
        <v>1000000</v>
      </c>
      <c r="K182" s="10" t="n">
        <f aca="false">SUM(B182:J182)</f>
        <v>9000000</v>
      </c>
      <c r="AMI182" s="0"/>
      <c r="AMJ182" s="0"/>
    </row>
    <row r="183" s="9" customFormat="true" ht="13.8" hidden="false" customHeight="false" outlineLevel="0" collapsed="false">
      <c r="A183" s="9" t="s">
        <v>26</v>
      </c>
      <c r="B183" s="15" t="n">
        <f aca="false">youpaN!B18</f>
        <v>0</v>
      </c>
      <c r="C183" s="15" t="n">
        <f aca="false">youpaN!C18</f>
        <v>0</v>
      </c>
      <c r="D183" s="15" t="n">
        <f aca="false">youpaN!D18</f>
        <v>0</v>
      </c>
      <c r="E183" s="15" t="n">
        <f aca="false">youpaN!E18</f>
        <v>0</v>
      </c>
      <c r="F183" s="15" t="n">
        <f aca="false">youpaN!F18</f>
        <v>0</v>
      </c>
      <c r="G183" s="15" t="n">
        <f aca="false">youpaN!G18</f>
        <v>0</v>
      </c>
      <c r="H183" s="15" t="n">
        <f aca="false">youpaN!H18</f>
        <v>0</v>
      </c>
      <c r="I183" s="15" t="n">
        <f aca="false">youpaN!I18</f>
        <v>0</v>
      </c>
      <c r="J183" s="15" t="n">
        <f aca="false">youpaN!J18</f>
        <v>0</v>
      </c>
      <c r="K183" s="10" t="n">
        <f aca="false">SUM(B183:J183)</f>
        <v>0</v>
      </c>
      <c r="AMI183" s="0"/>
      <c r="AMJ183" s="0"/>
    </row>
    <row r="184" s="9" customFormat="true" ht="13.8" hidden="false" customHeight="false" outlineLevel="0" collapsed="false">
      <c r="B184" s="15"/>
      <c r="C184" s="15"/>
      <c r="D184" s="15"/>
      <c r="E184" s="15"/>
      <c r="F184" s="15"/>
      <c r="G184" s="15"/>
      <c r="H184" s="15"/>
      <c r="I184" s="15"/>
      <c r="J184" s="15"/>
      <c r="K184" s="10"/>
      <c r="AMI184" s="0"/>
      <c r="AMJ184" s="0"/>
    </row>
    <row r="185" s="9" customFormat="true" ht="15" hidden="false" customHeight="false" outlineLevel="0" collapsed="false">
      <c r="A185" s="16" t="s">
        <v>27</v>
      </c>
      <c r="B185" s="17" t="n">
        <f aca="false">SUM(B171:B178)</f>
        <v>331329.6</v>
      </c>
      <c r="C185" s="17" t="n">
        <f aca="false">SUM(C171:C178)</f>
        <v>331329.6</v>
      </c>
      <c r="D185" s="17" t="n">
        <f aca="false">SUM(D171:D178)</f>
        <v>331329.6</v>
      </c>
      <c r="E185" s="17" t="n">
        <f aca="false">SUM(E171:E178)</f>
        <v>331329.6</v>
      </c>
      <c r="F185" s="17" t="n">
        <f aca="false">SUM(F171:F178)</f>
        <v>331329.6</v>
      </c>
      <c r="G185" s="17" t="n">
        <f aca="false">SUM(G171:G178)</f>
        <v>331329.6</v>
      </c>
      <c r="H185" s="17" t="n">
        <f aca="false">SUM(H171:H178)</f>
        <v>331329.6</v>
      </c>
      <c r="I185" s="17" t="n">
        <f aca="false">SUM(I171:I178)</f>
        <v>331329.6</v>
      </c>
      <c r="J185" s="17" t="n">
        <f aca="false">SUM(J171:J178)</f>
        <v>331329.6</v>
      </c>
      <c r="K185" s="17" t="n">
        <f aca="false">SUM(K171:K178)</f>
        <v>2981966.4</v>
      </c>
      <c r="AMI185" s="0"/>
      <c r="AMJ185" s="0"/>
    </row>
    <row r="186" s="9" customFormat="true" ht="15" hidden="false" customHeight="false" outlineLevel="0" collapsed="false">
      <c r="A186" s="16" t="s">
        <v>14</v>
      </c>
      <c r="B186" s="17" t="n">
        <f aca="false">SUM(B181:B183)</f>
        <v>1600000</v>
      </c>
      <c r="C186" s="17" t="n">
        <f aca="false">SUM(C181:C183)</f>
        <v>1600000</v>
      </c>
      <c r="D186" s="17" t="n">
        <f aca="false">SUM(D181:D183)</f>
        <v>1600000</v>
      </c>
      <c r="E186" s="17" t="n">
        <f aca="false">SUM(E181:E183)</f>
        <v>1600000</v>
      </c>
      <c r="F186" s="17" t="n">
        <f aca="false">SUM(F181:F183)</f>
        <v>1600000</v>
      </c>
      <c r="G186" s="17" t="n">
        <f aca="false">SUM(G181:G183)</f>
        <v>1600000</v>
      </c>
      <c r="H186" s="17" t="n">
        <f aca="false">SUM(H181:H183)</f>
        <v>1600000</v>
      </c>
      <c r="I186" s="17" t="n">
        <f aca="false">SUM(I181:I183)</f>
        <v>1600000</v>
      </c>
      <c r="J186" s="17" t="n">
        <f aca="false">SUM(J181:J183)</f>
        <v>1600000</v>
      </c>
      <c r="K186" s="17" t="n">
        <f aca="false">SUM(K181:K183)</f>
        <v>14400000</v>
      </c>
      <c r="AMI186" s="0"/>
      <c r="AMJ186" s="0"/>
    </row>
    <row r="187" s="24" customFormat="true" ht="17.35" hidden="false" customHeight="false" outlineLevel="0" collapsed="false">
      <c r="A187" s="18" t="s">
        <v>53</v>
      </c>
      <c r="B187" s="19" t="n">
        <f aca="false">SUM(B185:B186)</f>
        <v>1931329.6</v>
      </c>
      <c r="C187" s="19" t="n">
        <f aca="false">SUM(C185:C186)</f>
        <v>1931329.6</v>
      </c>
      <c r="D187" s="19" t="n">
        <f aca="false">SUM(D185:D186)</f>
        <v>1931329.6</v>
      </c>
      <c r="E187" s="19" t="n">
        <f aca="false">SUM(E185:E186)</f>
        <v>1931329.6</v>
      </c>
      <c r="F187" s="19" t="n">
        <f aca="false">SUM(F185:F186)</f>
        <v>1931329.6</v>
      </c>
      <c r="G187" s="19" t="n">
        <f aca="false">SUM(G185:G186)</f>
        <v>1931329.6</v>
      </c>
      <c r="H187" s="19" t="n">
        <f aca="false">SUM(H185:H186)</f>
        <v>1931329.6</v>
      </c>
      <c r="I187" s="19" t="n">
        <f aca="false">SUM(I185:I186)</f>
        <v>1931329.6</v>
      </c>
      <c r="J187" s="19" t="n">
        <f aca="false">SUM(J185:J186)</f>
        <v>1931329.6</v>
      </c>
      <c r="K187" s="19" t="n">
        <f aca="false">SUM(K185:K186)</f>
        <v>17381966.4</v>
      </c>
      <c r="AMI187" s="0"/>
      <c r="AMJ187" s="0"/>
    </row>
    <row r="188" s="24" customFormat="true" ht="17.35" hidden="false" customHeight="false" outlineLevel="0" collapsed="false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AMI188" s="0"/>
      <c r="AMJ188" s="0"/>
    </row>
    <row r="189" customFormat="false" ht="17.35" hidden="false" customHeight="false" outlineLevel="0" collapsed="false">
      <c r="A189" s="8" t="s">
        <v>54</v>
      </c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customFormat="false" ht="17.35" hidden="false" customHeight="false" outlineLevel="0" collapsed="false">
      <c r="A190" s="14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customFormat="false" ht="17.35" hidden="false" customHeight="false" outlineLevel="0" collapsed="false">
      <c r="A191" s="14" t="s">
        <v>17</v>
      </c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="9" customFormat="true" ht="26.65" hidden="false" customHeight="false" outlineLevel="0" collapsed="false">
      <c r="A192" s="11" t="s">
        <v>30</v>
      </c>
      <c r="B192" s="15" t="n">
        <f aca="false">PNFrühB!B6</f>
        <v>166108</v>
      </c>
      <c r="C192" s="15" t="n">
        <f aca="false">PNFrühB!C6</f>
        <v>166108</v>
      </c>
      <c r="D192" s="15" t="n">
        <f aca="false">PNFrühB!D6</f>
        <v>166108</v>
      </c>
      <c r="E192" s="15" t="n">
        <f aca="false">PNFrühB!E6</f>
        <v>166108</v>
      </c>
      <c r="F192" s="15" t="n">
        <f aca="false">PNFrühB!F6</f>
        <v>166108</v>
      </c>
      <c r="G192" s="15" t="n">
        <f aca="false">PNFrühB!G6</f>
        <v>166108</v>
      </c>
      <c r="H192" s="15" t="n">
        <f aca="false">PNFrühB!H6</f>
        <v>166108</v>
      </c>
      <c r="I192" s="15" t="n">
        <f aca="false">PNFrühB!I6</f>
        <v>166108</v>
      </c>
      <c r="J192" s="15" t="n">
        <f aca="false">PNFrühB!J6</f>
        <v>166108</v>
      </c>
      <c r="K192" s="10" t="n">
        <f aca="false">SUM(B192:J192)</f>
        <v>1494972</v>
      </c>
      <c r="L192" s="15"/>
      <c r="AMI192" s="0"/>
      <c r="AMJ192" s="0"/>
    </row>
    <row r="193" s="9" customFormat="true" ht="13.8" hidden="false" customHeight="false" outlineLevel="0" collapsed="false">
      <c r="A193" s="22" t="s">
        <v>19</v>
      </c>
      <c r="B193" s="15" t="n">
        <f aca="false">PNFrühB!B7</f>
        <v>0</v>
      </c>
      <c r="C193" s="15" t="n">
        <f aca="false">PNFrühB!C7</f>
        <v>0</v>
      </c>
      <c r="D193" s="15" t="n">
        <f aca="false">PNFrühB!D7</f>
        <v>0</v>
      </c>
      <c r="E193" s="15" t="n">
        <f aca="false">PNFrühB!E7</f>
        <v>0</v>
      </c>
      <c r="F193" s="15" t="n">
        <f aca="false">PNFrühB!F7</f>
        <v>0</v>
      </c>
      <c r="G193" s="15" t="n">
        <f aca="false">PNFrühB!G7</f>
        <v>0</v>
      </c>
      <c r="H193" s="15" t="n">
        <f aca="false">PNFrühB!H7</f>
        <v>0</v>
      </c>
      <c r="I193" s="15" t="n">
        <f aca="false">PNFrühB!I7</f>
        <v>0</v>
      </c>
      <c r="J193" s="15" t="n">
        <f aca="false">PNFrühB!J7</f>
        <v>0</v>
      </c>
      <c r="K193" s="10" t="n">
        <f aca="false">SUM(B193:J193)</f>
        <v>0</v>
      </c>
      <c r="L193" s="15"/>
      <c r="AMI193" s="0"/>
      <c r="AMJ193" s="0"/>
    </row>
    <row r="194" s="9" customFormat="true" ht="13.8" hidden="false" customHeight="false" outlineLevel="0" collapsed="false">
      <c r="A194" s="9" t="s">
        <v>20</v>
      </c>
      <c r="B194" s="15" t="n">
        <f aca="false">PNFrühB!B8</f>
        <v>33221.6</v>
      </c>
      <c r="C194" s="15" t="n">
        <f aca="false">PNFrühB!C8</f>
        <v>33221.6</v>
      </c>
      <c r="D194" s="15" t="n">
        <f aca="false">PNFrühB!D8</f>
        <v>33221.6</v>
      </c>
      <c r="E194" s="15" t="n">
        <f aca="false">PNFrühB!E8</f>
        <v>33221.6</v>
      </c>
      <c r="F194" s="15" t="n">
        <f aca="false">PNFrühB!F8</f>
        <v>33221.6</v>
      </c>
      <c r="G194" s="15" t="n">
        <f aca="false">PNFrühB!G8</f>
        <v>33221.6</v>
      </c>
      <c r="H194" s="15" t="n">
        <f aca="false">PNFrühB!H8</f>
        <v>33221.6</v>
      </c>
      <c r="I194" s="15" t="n">
        <f aca="false">PNFrühB!I8</f>
        <v>33221.6</v>
      </c>
      <c r="J194" s="15" t="n">
        <f aca="false">PNFrühB!J8</f>
        <v>33221.6</v>
      </c>
      <c r="K194" s="15" t="n">
        <f aca="false">PNFrühB!K8</f>
        <v>298994.4</v>
      </c>
      <c r="L194" s="15"/>
      <c r="AMI194" s="0"/>
      <c r="AMJ194" s="0"/>
    </row>
    <row r="195" s="9" customFormat="true" ht="15.65" hidden="false" customHeight="false" outlineLevel="0" collapsed="false">
      <c r="A195" s="9" t="s">
        <v>21</v>
      </c>
      <c r="B195" s="15" t="n">
        <f aca="false">PNFrühB!B9</f>
        <v>12000</v>
      </c>
      <c r="C195" s="15" t="n">
        <f aca="false">PNFrühB!C9</f>
        <v>12000</v>
      </c>
      <c r="D195" s="15" t="n">
        <f aca="false">PNFrühB!D9</f>
        <v>12000</v>
      </c>
      <c r="E195" s="15" t="n">
        <f aca="false">PNFrühB!E9</f>
        <v>12000</v>
      </c>
      <c r="F195" s="15" t="n">
        <f aca="false">PNFrühB!F9</f>
        <v>12000</v>
      </c>
      <c r="G195" s="15" t="n">
        <f aca="false">PNFrühB!G9</f>
        <v>12000</v>
      </c>
      <c r="H195" s="15" t="n">
        <f aca="false">PNFrühB!H9</f>
        <v>12000</v>
      </c>
      <c r="I195" s="15" t="n">
        <f aca="false">PNFrühB!I9</f>
        <v>12000</v>
      </c>
      <c r="J195" s="15" t="n">
        <f aca="false">PNFrühB!J9</f>
        <v>12000</v>
      </c>
      <c r="K195" s="10" t="n">
        <f aca="false">SUM(B195:J195)</f>
        <v>108000</v>
      </c>
      <c r="L195" s="15"/>
      <c r="AMI195" s="0"/>
      <c r="AMJ195" s="0"/>
    </row>
    <row r="196" s="9" customFormat="true" ht="15.65" hidden="false" customHeight="false" outlineLevel="0" collapsed="false">
      <c r="A196" s="23" t="s">
        <v>22</v>
      </c>
      <c r="B196" s="15" t="n">
        <f aca="false">PNFrühB!B10</f>
        <v>10000</v>
      </c>
      <c r="C196" s="15" t="n">
        <f aca="false">PNFrühB!C10</f>
        <v>10000</v>
      </c>
      <c r="D196" s="15" t="n">
        <f aca="false">PNFrühB!D10</f>
        <v>10000</v>
      </c>
      <c r="E196" s="15" t="n">
        <f aca="false">PNFrühB!E10</f>
        <v>10000</v>
      </c>
      <c r="F196" s="15" t="n">
        <f aca="false">PNFrühB!F10</f>
        <v>10000</v>
      </c>
      <c r="G196" s="15" t="n">
        <f aca="false">PNFrühB!G10</f>
        <v>10000</v>
      </c>
      <c r="H196" s="15" t="n">
        <f aca="false">PNFrühB!H10</f>
        <v>10000</v>
      </c>
      <c r="I196" s="15" t="n">
        <f aca="false">PNFrühB!I10</f>
        <v>10000</v>
      </c>
      <c r="J196" s="15" t="n">
        <f aca="false">PNFrühB!J10</f>
        <v>10000</v>
      </c>
      <c r="K196" s="10" t="n">
        <f aca="false">SUM(B196:J196)</f>
        <v>90000</v>
      </c>
      <c r="AMI196" s="0"/>
      <c r="AMJ196" s="0"/>
    </row>
    <row r="197" s="9" customFormat="true" ht="13.8" hidden="false" customHeight="false" outlineLevel="0" collapsed="false">
      <c r="A197" s="11" t="s">
        <v>23</v>
      </c>
      <c r="B197" s="15" t="n">
        <f aca="false">PNFrühB!B11</f>
        <v>9000</v>
      </c>
      <c r="C197" s="15" t="n">
        <f aca="false">PNFrühB!C11</f>
        <v>9000</v>
      </c>
      <c r="D197" s="15" t="n">
        <f aca="false">PNFrühB!D11</f>
        <v>9000</v>
      </c>
      <c r="E197" s="15" t="n">
        <f aca="false">PNFrühB!E11</f>
        <v>9000</v>
      </c>
      <c r="F197" s="15" t="n">
        <f aca="false">PNFrühB!F11</f>
        <v>9000</v>
      </c>
      <c r="G197" s="15" t="n">
        <f aca="false">PNFrühB!G11</f>
        <v>9000</v>
      </c>
      <c r="H197" s="15" t="n">
        <f aca="false">PNFrühB!H11</f>
        <v>9000</v>
      </c>
      <c r="I197" s="15" t="n">
        <f aca="false">PNFrühB!I11</f>
        <v>9000</v>
      </c>
      <c r="J197" s="15" t="n">
        <f aca="false">PNFrühB!J11</f>
        <v>9000</v>
      </c>
      <c r="K197" s="10" t="n">
        <f aca="false">SUM(B197:J197)</f>
        <v>81000</v>
      </c>
      <c r="AMI197" s="0"/>
      <c r="AMJ197" s="0"/>
    </row>
    <row r="198" s="9" customFormat="true" ht="13.8" hidden="false" customHeight="false" outlineLevel="0" collapsed="false">
      <c r="A198" s="9" t="s">
        <v>31</v>
      </c>
      <c r="B198" s="15" t="n">
        <f aca="false">PNFrühB!B12</f>
        <v>1000</v>
      </c>
      <c r="C198" s="15" t="n">
        <f aca="false">PNFrühB!C12</f>
        <v>1000</v>
      </c>
      <c r="D198" s="15" t="n">
        <f aca="false">PNFrühB!D12</f>
        <v>1000</v>
      </c>
      <c r="E198" s="15" t="n">
        <f aca="false">PNFrühB!E12</f>
        <v>1000</v>
      </c>
      <c r="F198" s="15" t="n">
        <f aca="false">PNFrühB!F12</f>
        <v>1000</v>
      </c>
      <c r="G198" s="15" t="n">
        <f aca="false">PNFrühB!G12</f>
        <v>1000</v>
      </c>
      <c r="H198" s="15" t="n">
        <f aca="false">PNFrühB!H12</f>
        <v>1000</v>
      </c>
      <c r="I198" s="15" t="n">
        <f aca="false">PNFrühB!I12</f>
        <v>1000</v>
      </c>
      <c r="J198" s="15" t="n">
        <f aca="false">PNFrühB!J12</f>
        <v>1000</v>
      </c>
      <c r="K198" s="10" t="n">
        <f aca="false">SUM(B198:J198)</f>
        <v>9000</v>
      </c>
      <c r="AMI198" s="0"/>
      <c r="AMJ198" s="0"/>
    </row>
    <row r="199" s="9" customFormat="true" ht="13.8" hidden="false" customHeight="false" outlineLevel="0" collapsed="false">
      <c r="A199" s="9" t="s">
        <v>32</v>
      </c>
      <c r="B199" s="15" t="n">
        <f aca="false">PNFrühB!B13</f>
        <v>50000</v>
      </c>
      <c r="C199" s="15" t="n">
        <f aca="false">PNFrühB!C13</f>
        <v>50000</v>
      </c>
      <c r="D199" s="15" t="n">
        <f aca="false">PNFrühB!D13</f>
        <v>50000</v>
      </c>
      <c r="E199" s="15" t="n">
        <f aca="false">PNFrühB!E13</f>
        <v>50000</v>
      </c>
      <c r="F199" s="15" t="n">
        <f aca="false">PNFrühB!F13</f>
        <v>50000</v>
      </c>
      <c r="G199" s="15" t="n">
        <f aca="false">PNFrühB!G13</f>
        <v>50000</v>
      </c>
      <c r="H199" s="15" t="n">
        <f aca="false">PNFrühB!H13</f>
        <v>50000</v>
      </c>
      <c r="I199" s="15" t="n">
        <f aca="false">PNFrühB!I13</f>
        <v>50000</v>
      </c>
      <c r="J199" s="15" t="n">
        <f aca="false">PNFrühB!J13</f>
        <v>50000</v>
      </c>
      <c r="K199" s="10" t="n">
        <f aca="false">SUM(B199:J199)</f>
        <v>450000</v>
      </c>
      <c r="AMI199" s="0"/>
      <c r="AMJ199" s="0"/>
    </row>
    <row r="200" s="9" customFormat="true" ht="13.8" hidden="false" customHeight="false" outlineLevel="0" collapsed="false">
      <c r="B200" s="15"/>
      <c r="C200" s="15"/>
      <c r="D200" s="15"/>
      <c r="E200" s="15"/>
      <c r="F200" s="15"/>
      <c r="G200" s="15"/>
      <c r="H200" s="15"/>
      <c r="I200" s="15"/>
      <c r="J200" s="15"/>
      <c r="K200" s="10"/>
      <c r="AMI200" s="0"/>
      <c r="AMJ200" s="0"/>
    </row>
    <row r="201" s="9" customFormat="true" ht="15.7" hidden="false" customHeight="false" outlineLevel="0" collapsed="false">
      <c r="A201" s="14" t="s">
        <v>12</v>
      </c>
      <c r="B201" s="15"/>
      <c r="C201" s="15"/>
      <c r="D201" s="15"/>
      <c r="E201" s="15"/>
      <c r="F201" s="15"/>
      <c r="G201" s="15"/>
      <c r="H201" s="15"/>
      <c r="I201" s="15"/>
      <c r="J201" s="15"/>
      <c r="K201" s="10"/>
      <c r="AMI201" s="0"/>
      <c r="AMJ201" s="0"/>
    </row>
    <row r="202" s="9" customFormat="true" ht="13.8" hidden="false" customHeight="false" outlineLevel="0" collapsed="false">
      <c r="A202" s="9" t="s">
        <v>55</v>
      </c>
      <c r="B202" s="15" t="n">
        <f aca="false">PNFrühB!B16</f>
        <v>0</v>
      </c>
      <c r="C202" s="15" t="n">
        <f aca="false">PNFrühB!C16</f>
        <v>0</v>
      </c>
      <c r="D202" s="15" t="n">
        <f aca="false">PNFrühB!D16</f>
        <v>0</v>
      </c>
      <c r="E202" s="15" t="n">
        <f aca="false">PNFrühB!E16</f>
        <v>0</v>
      </c>
      <c r="F202" s="15" t="n">
        <f aca="false">PNFrühB!F16</f>
        <v>0</v>
      </c>
      <c r="G202" s="15" t="n">
        <f aca="false">PNFrühB!G16</f>
        <v>0</v>
      </c>
      <c r="H202" s="15" t="n">
        <f aca="false">PNFrühB!H16</f>
        <v>0</v>
      </c>
      <c r="I202" s="15" t="n">
        <f aca="false">PNFrühB!I16</f>
        <v>0</v>
      </c>
      <c r="J202" s="15" t="n">
        <f aca="false">PNFrühB!J16</f>
        <v>0</v>
      </c>
      <c r="K202" s="10" t="n">
        <f aca="false">SUM(B202:J202)</f>
        <v>0</v>
      </c>
      <c r="AMI202" s="0"/>
      <c r="AMJ202" s="0"/>
    </row>
    <row r="203" s="9" customFormat="true" ht="13.8" hidden="false" customHeight="false" outlineLevel="0" collapsed="false">
      <c r="A203" s="9" t="s">
        <v>56</v>
      </c>
      <c r="B203" s="15" t="n">
        <f aca="false">PNFrühB!B17</f>
        <v>0</v>
      </c>
      <c r="C203" s="15" t="n">
        <f aca="false">PNFrühB!C17</f>
        <v>0</v>
      </c>
      <c r="D203" s="15" t="n">
        <f aca="false">PNFrühB!D17</f>
        <v>0</v>
      </c>
      <c r="E203" s="15" t="n">
        <f aca="false">PNFrühB!E17</f>
        <v>0</v>
      </c>
      <c r="F203" s="15" t="n">
        <f aca="false">PNFrühB!F17</f>
        <v>0</v>
      </c>
      <c r="G203" s="15" t="n">
        <f aca="false">PNFrühB!G17</f>
        <v>0</v>
      </c>
      <c r="H203" s="15" t="n">
        <f aca="false">PNFrühB!H17</f>
        <v>0</v>
      </c>
      <c r="I203" s="15" t="n">
        <f aca="false">PNFrühB!I17</f>
        <v>0</v>
      </c>
      <c r="J203" s="15" t="n">
        <f aca="false">PNFrühB!J17</f>
        <v>0</v>
      </c>
      <c r="K203" s="10" t="n">
        <f aca="false">SUM(B203:J203)</f>
        <v>0</v>
      </c>
      <c r="AMI203" s="0"/>
      <c r="AMJ203" s="0"/>
    </row>
    <row r="204" s="9" customFormat="true" ht="13.8" hidden="false" customHeight="false" outlineLevel="0" collapsed="false">
      <c r="A204" s="9" t="s">
        <v>26</v>
      </c>
      <c r="B204" s="15" t="n">
        <f aca="false">PNFrühB!B18</f>
        <v>0</v>
      </c>
      <c r="C204" s="15" t="n">
        <f aca="false">PNFrühB!C18</f>
        <v>0</v>
      </c>
      <c r="D204" s="15" t="n">
        <f aca="false">PNFrühB!D18</f>
        <v>0</v>
      </c>
      <c r="E204" s="15" t="n">
        <f aca="false">PNFrühB!E18</f>
        <v>0</v>
      </c>
      <c r="F204" s="15" t="n">
        <f aca="false">PNFrühB!F18</f>
        <v>0</v>
      </c>
      <c r="G204" s="15" t="n">
        <f aca="false">PNFrühB!G18</f>
        <v>0</v>
      </c>
      <c r="H204" s="15" t="n">
        <f aca="false">PNFrühB!H18</f>
        <v>0</v>
      </c>
      <c r="I204" s="15" t="n">
        <f aca="false">PNFrühB!I18</f>
        <v>0</v>
      </c>
      <c r="J204" s="15" t="n">
        <f aca="false">PNFrühB!J18</f>
        <v>0</v>
      </c>
      <c r="K204" s="10" t="n">
        <f aca="false">SUM(B204:J204)</f>
        <v>0</v>
      </c>
      <c r="AMI204" s="0"/>
      <c r="AMJ204" s="0"/>
    </row>
    <row r="205" s="9" customFormat="true" ht="13.8" hidden="false" customHeight="false" outlineLevel="0" collapsed="false">
      <c r="B205" s="15"/>
      <c r="C205" s="15"/>
      <c r="D205" s="15"/>
      <c r="E205" s="15"/>
      <c r="F205" s="15"/>
      <c r="G205" s="15"/>
      <c r="H205" s="15"/>
      <c r="I205" s="15"/>
      <c r="J205" s="15"/>
      <c r="K205" s="10"/>
      <c r="AMI205" s="0"/>
      <c r="AMJ205" s="0"/>
    </row>
    <row r="206" s="9" customFormat="true" ht="15" hidden="false" customHeight="false" outlineLevel="0" collapsed="false">
      <c r="A206" s="16" t="s">
        <v>27</v>
      </c>
      <c r="B206" s="17" t="n">
        <f aca="false">SUM(B192:B199)</f>
        <v>281329.6</v>
      </c>
      <c r="C206" s="17" t="n">
        <f aca="false">SUM(C192:C199)</f>
        <v>281329.6</v>
      </c>
      <c r="D206" s="17" t="n">
        <f aca="false">SUM(D192:D199)</f>
        <v>281329.6</v>
      </c>
      <c r="E206" s="17" t="n">
        <f aca="false">SUM(E192:E199)</f>
        <v>281329.6</v>
      </c>
      <c r="F206" s="17" t="n">
        <f aca="false">SUM(F192:F199)</f>
        <v>281329.6</v>
      </c>
      <c r="G206" s="17" t="n">
        <f aca="false">SUM(G192:G199)</f>
        <v>281329.6</v>
      </c>
      <c r="H206" s="17" t="n">
        <f aca="false">SUM(H192:H199)</f>
        <v>281329.6</v>
      </c>
      <c r="I206" s="17" t="n">
        <f aca="false">SUM(I192:I199)</f>
        <v>281329.6</v>
      </c>
      <c r="J206" s="17" t="n">
        <f aca="false">SUM(J192:J199)</f>
        <v>281329.6</v>
      </c>
      <c r="K206" s="17" t="n">
        <f aca="false">SUM(K192:K199)</f>
        <v>2531966.4</v>
      </c>
      <c r="AMI206" s="0"/>
      <c r="AMJ206" s="0"/>
    </row>
    <row r="207" s="9" customFormat="true" ht="15" hidden="false" customHeight="false" outlineLevel="0" collapsed="false">
      <c r="A207" s="16" t="s">
        <v>14</v>
      </c>
      <c r="B207" s="17" t="n">
        <f aca="false">SUM(B202:B204)</f>
        <v>0</v>
      </c>
      <c r="C207" s="17" t="n">
        <f aca="false">SUM(C202:C204)</f>
        <v>0</v>
      </c>
      <c r="D207" s="17" t="n">
        <f aca="false">SUM(D202:D204)</f>
        <v>0</v>
      </c>
      <c r="E207" s="17" t="n">
        <f aca="false">SUM(E202:E204)</f>
        <v>0</v>
      </c>
      <c r="F207" s="17" t="n">
        <f aca="false">SUM(F202:F204)</f>
        <v>0</v>
      </c>
      <c r="G207" s="17" t="n">
        <f aca="false">SUM(G202:G204)</f>
        <v>0</v>
      </c>
      <c r="H207" s="17" t="n">
        <f aca="false">SUM(H202:H204)</f>
        <v>0</v>
      </c>
      <c r="I207" s="17" t="n">
        <f aca="false">SUM(I202:I204)</f>
        <v>0</v>
      </c>
      <c r="J207" s="17" t="n">
        <f aca="false">SUM(J202:J204)</f>
        <v>0</v>
      </c>
      <c r="K207" s="17" t="n">
        <f aca="false">SUM(K202:K204)</f>
        <v>0</v>
      </c>
      <c r="AMI207" s="0"/>
      <c r="AMJ207" s="0"/>
    </row>
    <row r="208" s="24" customFormat="true" ht="17.35" hidden="false" customHeight="false" outlineLevel="0" collapsed="false">
      <c r="A208" s="18" t="s">
        <v>57</v>
      </c>
      <c r="B208" s="19" t="n">
        <f aca="false">SUM(B206:B207)</f>
        <v>281329.6</v>
      </c>
      <c r="C208" s="19" t="n">
        <f aca="false">SUM(C206:C207)</f>
        <v>281329.6</v>
      </c>
      <c r="D208" s="19" t="n">
        <f aca="false">SUM(D206:D207)</f>
        <v>281329.6</v>
      </c>
      <c r="E208" s="19" t="n">
        <f aca="false">SUM(E206:E207)</f>
        <v>281329.6</v>
      </c>
      <c r="F208" s="19" t="n">
        <f aca="false">SUM(F206:F207)</f>
        <v>281329.6</v>
      </c>
      <c r="G208" s="19" t="n">
        <f aca="false">SUM(G206:G207)</f>
        <v>281329.6</v>
      </c>
      <c r="H208" s="19" t="n">
        <f aca="false">SUM(H206:H207)</f>
        <v>281329.6</v>
      </c>
      <c r="I208" s="19" t="n">
        <f aca="false">SUM(I206:I207)</f>
        <v>281329.6</v>
      </c>
      <c r="J208" s="19" t="n">
        <f aca="false">SUM(J206:J207)</f>
        <v>281329.6</v>
      </c>
      <c r="K208" s="19" t="n">
        <f aca="false">SUM(K206:K207)</f>
        <v>2531966.4</v>
      </c>
      <c r="AMI208" s="0"/>
      <c r="AMJ208" s="0"/>
    </row>
    <row r="209" s="24" customFormat="true" ht="17.35" hidden="false" customHeight="false" outlineLevel="0" collapsed="false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AMI209" s="0"/>
      <c r="AMJ209" s="0"/>
    </row>
    <row r="210" customFormat="false" ht="17.35" hidden="false" customHeight="false" outlineLevel="0" collapsed="false">
      <c r="A210" s="8" t="s">
        <v>58</v>
      </c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customFormat="false" ht="17.35" hidden="false" customHeight="false" outlineLevel="0" collapsed="false">
      <c r="A211" s="14"/>
      <c r="B211" s="10"/>
      <c r="C211" s="10"/>
      <c r="D211" s="10"/>
      <c r="E211" s="10"/>
      <c r="F211" s="10"/>
      <c r="G211" s="10"/>
      <c r="H211" s="10"/>
      <c r="I211" s="10"/>
      <c r="J211" s="10"/>
      <c r="K211" s="10"/>
    </row>
    <row r="212" customFormat="false" ht="17.35" hidden="false" customHeight="false" outlineLevel="0" collapsed="false">
      <c r="A212" s="14" t="s">
        <v>17</v>
      </c>
      <c r="B212" s="10"/>
      <c r="C212" s="10"/>
      <c r="D212" s="10"/>
      <c r="E212" s="10"/>
      <c r="F212" s="10"/>
      <c r="G212" s="10"/>
      <c r="H212" s="10"/>
      <c r="I212" s="10"/>
      <c r="J212" s="10"/>
      <c r="K212" s="10"/>
    </row>
    <row r="213" s="9" customFormat="true" ht="26.65" hidden="false" customHeight="false" outlineLevel="0" collapsed="false">
      <c r="A213" s="11" t="s">
        <v>30</v>
      </c>
      <c r="B213" s="15" t="n">
        <f aca="false">PNBBNE!B6</f>
        <v>166108</v>
      </c>
      <c r="C213" s="15" t="n">
        <f aca="false">PNBBNE!C6</f>
        <v>166108</v>
      </c>
      <c r="D213" s="15" t="n">
        <f aca="false">PNBBNE!D6</f>
        <v>166108</v>
      </c>
      <c r="E213" s="15" t="n">
        <f aca="false">PNBBNE!E6</f>
        <v>166108</v>
      </c>
      <c r="F213" s="15" t="n">
        <f aca="false">PNBBNE!F6</f>
        <v>166108</v>
      </c>
      <c r="G213" s="15" t="n">
        <f aca="false">PNBBNE!G6</f>
        <v>166108</v>
      </c>
      <c r="H213" s="15" t="n">
        <f aca="false">PNBBNE!H6</f>
        <v>166108</v>
      </c>
      <c r="I213" s="15" t="n">
        <f aca="false">PNBBNE!I6</f>
        <v>166108</v>
      </c>
      <c r="J213" s="15" t="n">
        <f aca="false">PNBBNE!J6</f>
        <v>166108</v>
      </c>
      <c r="K213" s="10" t="n">
        <f aca="false">SUM(B213:J213)</f>
        <v>1494972</v>
      </c>
      <c r="L213" s="15"/>
      <c r="AMI213" s="0"/>
      <c r="AMJ213" s="0"/>
    </row>
    <row r="214" s="9" customFormat="true" ht="13.8" hidden="false" customHeight="false" outlineLevel="0" collapsed="false">
      <c r="A214" s="22" t="s">
        <v>19</v>
      </c>
      <c r="B214" s="15" t="n">
        <f aca="false">PNBBNE!B7</f>
        <v>0</v>
      </c>
      <c r="C214" s="15" t="n">
        <f aca="false">PNBBNE!C7</f>
        <v>0</v>
      </c>
      <c r="D214" s="15" t="n">
        <f aca="false">PNBBNE!D7</f>
        <v>0</v>
      </c>
      <c r="E214" s="15" t="n">
        <f aca="false">PNBBNE!E7</f>
        <v>0</v>
      </c>
      <c r="F214" s="15" t="n">
        <f aca="false">PNBBNE!F7</f>
        <v>0</v>
      </c>
      <c r="G214" s="15" t="n">
        <f aca="false">PNBBNE!G7</f>
        <v>0</v>
      </c>
      <c r="H214" s="15" t="n">
        <f aca="false">PNBBNE!H7</f>
        <v>0</v>
      </c>
      <c r="I214" s="15" t="n">
        <f aca="false">PNBBNE!I7</f>
        <v>0</v>
      </c>
      <c r="J214" s="15" t="n">
        <f aca="false">PNBBNE!J7</f>
        <v>0</v>
      </c>
      <c r="K214" s="10" t="n">
        <f aca="false">SUM(B214:J214)</f>
        <v>0</v>
      </c>
      <c r="L214" s="15"/>
      <c r="AMI214" s="0"/>
      <c r="AMJ214" s="0"/>
    </row>
    <row r="215" s="9" customFormat="true" ht="13.8" hidden="false" customHeight="false" outlineLevel="0" collapsed="false">
      <c r="A215" s="9" t="s">
        <v>20</v>
      </c>
      <c r="B215" s="15" t="n">
        <f aca="false">PNBBNE!B8</f>
        <v>33221.6</v>
      </c>
      <c r="C215" s="15" t="n">
        <f aca="false">PNBBNE!C8</f>
        <v>33221.6</v>
      </c>
      <c r="D215" s="15" t="n">
        <f aca="false">PNBBNE!D8</f>
        <v>33221.6</v>
      </c>
      <c r="E215" s="15" t="n">
        <f aca="false">PNBBNE!E8</f>
        <v>33221.6</v>
      </c>
      <c r="F215" s="15" t="n">
        <f aca="false">PNBBNE!F8</f>
        <v>33221.6</v>
      </c>
      <c r="G215" s="15" t="n">
        <f aca="false">PNBBNE!G8</f>
        <v>33221.6</v>
      </c>
      <c r="H215" s="15" t="n">
        <f aca="false">PNBBNE!H8</f>
        <v>33221.6</v>
      </c>
      <c r="I215" s="15" t="n">
        <f aca="false">PNBBNE!I8</f>
        <v>33221.6</v>
      </c>
      <c r="J215" s="15" t="n">
        <f aca="false">PNBBNE!J8</f>
        <v>33221.6</v>
      </c>
      <c r="K215" s="15" t="n">
        <f aca="false">PNBBNE!K8</f>
        <v>298994.4</v>
      </c>
      <c r="L215" s="15"/>
      <c r="AMI215" s="0"/>
      <c r="AMJ215" s="0"/>
    </row>
    <row r="216" s="9" customFormat="true" ht="15.65" hidden="false" customHeight="false" outlineLevel="0" collapsed="false">
      <c r="A216" s="9" t="s">
        <v>21</v>
      </c>
      <c r="B216" s="15" t="n">
        <f aca="false">PNBBNE!B9</f>
        <v>12000</v>
      </c>
      <c r="C216" s="15" t="n">
        <f aca="false">PNBBNE!C9</f>
        <v>12000</v>
      </c>
      <c r="D216" s="15" t="n">
        <f aca="false">PNBBNE!D9</f>
        <v>12000</v>
      </c>
      <c r="E216" s="15" t="n">
        <f aca="false">PNBBNE!E9</f>
        <v>12000</v>
      </c>
      <c r="F216" s="15" t="n">
        <f aca="false">PNBBNE!F9</f>
        <v>12000</v>
      </c>
      <c r="G216" s="15" t="n">
        <f aca="false">PNBBNE!G9</f>
        <v>12000</v>
      </c>
      <c r="H216" s="15" t="n">
        <f aca="false">PNBBNE!H9</f>
        <v>12000</v>
      </c>
      <c r="I216" s="15" t="n">
        <f aca="false">PNBBNE!I9</f>
        <v>12000</v>
      </c>
      <c r="J216" s="15" t="n">
        <f aca="false">PNBBNE!J9</f>
        <v>12000</v>
      </c>
      <c r="K216" s="10" t="n">
        <f aca="false">SUM(B216:J216)</f>
        <v>108000</v>
      </c>
      <c r="L216" s="15"/>
      <c r="AMI216" s="0"/>
      <c r="AMJ216" s="0"/>
    </row>
    <row r="217" s="9" customFormat="true" ht="15.65" hidden="false" customHeight="false" outlineLevel="0" collapsed="false">
      <c r="A217" s="23" t="s">
        <v>22</v>
      </c>
      <c r="B217" s="15" t="n">
        <f aca="false">PNBBNE!B10</f>
        <v>10000</v>
      </c>
      <c r="C217" s="15" t="n">
        <f aca="false">PNBBNE!C10</f>
        <v>10000</v>
      </c>
      <c r="D217" s="15" t="n">
        <f aca="false">PNBBNE!D10</f>
        <v>10000</v>
      </c>
      <c r="E217" s="15" t="n">
        <f aca="false">PNBBNE!E10</f>
        <v>10000</v>
      </c>
      <c r="F217" s="15" t="n">
        <f aca="false">PNBBNE!F10</f>
        <v>10000</v>
      </c>
      <c r="G217" s="15" t="n">
        <f aca="false">PNBBNE!G10</f>
        <v>10000</v>
      </c>
      <c r="H217" s="15" t="n">
        <f aca="false">PNBBNE!H10</f>
        <v>10000</v>
      </c>
      <c r="I217" s="15" t="n">
        <f aca="false">PNBBNE!I10</f>
        <v>10000</v>
      </c>
      <c r="J217" s="15" t="n">
        <f aca="false">PNBBNE!J10</f>
        <v>10000</v>
      </c>
      <c r="K217" s="10" t="n">
        <f aca="false">SUM(B217:J217)</f>
        <v>90000</v>
      </c>
      <c r="AMI217" s="0"/>
      <c r="AMJ217" s="0"/>
    </row>
    <row r="218" s="9" customFormat="true" ht="13.8" hidden="false" customHeight="false" outlineLevel="0" collapsed="false">
      <c r="A218" s="11" t="s">
        <v>23</v>
      </c>
      <c r="B218" s="15" t="n">
        <f aca="false">PNBBNE!B11</f>
        <v>9000</v>
      </c>
      <c r="C218" s="15" t="n">
        <f aca="false">PNBBNE!C11</f>
        <v>9000</v>
      </c>
      <c r="D218" s="15" t="n">
        <f aca="false">PNBBNE!D11</f>
        <v>9000</v>
      </c>
      <c r="E218" s="15" t="n">
        <f aca="false">PNBBNE!E11</f>
        <v>9000</v>
      </c>
      <c r="F218" s="15" t="n">
        <f aca="false">PNBBNE!F11</f>
        <v>9000</v>
      </c>
      <c r="G218" s="15" t="n">
        <f aca="false">PNBBNE!G11</f>
        <v>9000</v>
      </c>
      <c r="H218" s="15" t="n">
        <f aca="false">PNBBNE!H11</f>
        <v>9000</v>
      </c>
      <c r="I218" s="15" t="n">
        <f aca="false">PNBBNE!I11</f>
        <v>9000</v>
      </c>
      <c r="J218" s="15" t="n">
        <f aca="false">PNBBNE!J11</f>
        <v>9000</v>
      </c>
      <c r="K218" s="10" t="n">
        <f aca="false">SUM(B218:J218)</f>
        <v>81000</v>
      </c>
      <c r="AMI218" s="0"/>
      <c r="AMJ218" s="0"/>
    </row>
    <row r="219" s="9" customFormat="true" ht="13.8" hidden="false" customHeight="false" outlineLevel="0" collapsed="false">
      <c r="A219" s="9" t="s">
        <v>31</v>
      </c>
      <c r="B219" s="15" t="n">
        <f aca="false">PNBBNE!B12</f>
        <v>1000</v>
      </c>
      <c r="C219" s="15" t="n">
        <f aca="false">PNBBNE!C12</f>
        <v>1000</v>
      </c>
      <c r="D219" s="15" t="n">
        <f aca="false">PNBBNE!D12</f>
        <v>1000</v>
      </c>
      <c r="E219" s="15" t="n">
        <f aca="false">PNBBNE!E12</f>
        <v>1000</v>
      </c>
      <c r="F219" s="15" t="n">
        <f aca="false">PNBBNE!F12</f>
        <v>1000</v>
      </c>
      <c r="G219" s="15" t="n">
        <f aca="false">PNBBNE!G12</f>
        <v>1000</v>
      </c>
      <c r="H219" s="15" t="n">
        <f aca="false">PNBBNE!H12</f>
        <v>1000</v>
      </c>
      <c r="I219" s="15" t="n">
        <f aca="false">PNBBNE!I12</f>
        <v>1000</v>
      </c>
      <c r="J219" s="15" t="n">
        <f aca="false">PNBBNE!J12</f>
        <v>1000</v>
      </c>
      <c r="K219" s="10" t="n">
        <f aca="false">SUM(B219:J219)</f>
        <v>9000</v>
      </c>
      <c r="AMI219" s="0"/>
      <c r="AMJ219" s="0"/>
    </row>
    <row r="220" s="9" customFormat="true" ht="13.8" hidden="false" customHeight="false" outlineLevel="0" collapsed="false">
      <c r="A220" s="9" t="s">
        <v>32</v>
      </c>
      <c r="B220" s="15" t="n">
        <f aca="false">PNBBNE!B13</f>
        <v>50000</v>
      </c>
      <c r="C220" s="15" t="n">
        <f aca="false">PNBBNE!C13</f>
        <v>50000</v>
      </c>
      <c r="D220" s="15" t="n">
        <f aca="false">PNBBNE!D13</f>
        <v>50000</v>
      </c>
      <c r="E220" s="15" t="n">
        <f aca="false">PNBBNE!E13</f>
        <v>50000</v>
      </c>
      <c r="F220" s="15" t="n">
        <f aca="false">PNBBNE!F13</f>
        <v>50000</v>
      </c>
      <c r="G220" s="15" t="n">
        <f aca="false">PNBBNE!G13</f>
        <v>50000</v>
      </c>
      <c r="H220" s="15" t="n">
        <f aca="false">PNBBNE!H13</f>
        <v>50000</v>
      </c>
      <c r="I220" s="15" t="n">
        <f aca="false">PNBBNE!I13</f>
        <v>50000</v>
      </c>
      <c r="J220" s="15" t="n">
        <f aca="false">PNBBNE!J13</f>
        <v>50000</v>
      </c>
      <c r="K220" s="10" t="n">
        <f aca="false">SUM(B220:J220)</f>
        <v>450000</v>
      </c>
      <c r="AMI220" s="0"/>
      <c r="AMJ220" s="0"/>
    </row>
    <row r="221" s="9" customFormat="true" ht="13.8" hidden="false" customHeight="false" outlineLevel="0" collapsed="false">
      <c r="B221" s="15"/>
      <c r="C221" s="15"/>
      <c r="D221" s="15"/>
      <c r="E221" s="15"/>
      <c r="F221" s="15"/>
      <c r="G221" s="15"/>
      <c r="H221" s="15"/>
      <c r="I221" s="15"/>
      <c r="J221" s="15"/>
      <c r="K221" s="10" t="n">
        <f aca="false">SUM(B221:J221)</f>
        <v>0</v>
      </c>
      <c r="AMI221" s="0"/>
      <c r="AMJ221" s="0"/>
    </row>
    <row r="222" s="9" customFormat="true" ht="15.7" hidden="false" customHeight="false" outlineLevel="0" collapsed="false">
      <c r="A222" s="14" t="s">
        <v>12</v>
      </c>
      <c r="B222" s="15"/>
      <c r="C222" s="15"/>
      <c r="D222" s="15"/>
      <c r="E222" s="15"/>
      <c r="F222" s="15"/>
      <c r="G222" s="15"/>
      <c r="H222" s="15"/>
      <c r="I222" s="15"/>
      <c r="J222" s="15"/>
      <c r="K222" s="10"/>
      <c r="AMI222" s="0"/>
      <c r="AMJ222" s="0"/>
    </row>
    <row r="223" s="9" customFormat="true" ht="13.8" hidden="false" customHeight="false" outlineLevel="0" collapsed="false">
      <c r="A223" s="9" t="s">
        <v>55</v>
      </c>
      <c r="B223" s="15" t="n">
        <f aca="false">PNBBNE!B16</f>
        <v>0</v>
      </c>
      <c r="C223" s="15" t="n">
        <f aca="false">PNBBNE!C16</f>
        <v>0</v>
      </c>
      <c r="D223" s="15" t="n">
        <f aca="false">PNBBNE!D16</f>
        <v>0</v>
      </c>
      <c r="E223" s="15" t="n">
        <f aca="false">PNBBNE!E16</f>
        <v>0</v>
      </c>
      <c r="F223" s="15" t="n">
        <f aca="false">PNBBNE!F16</f>
        <v>0</v>
      </c>
      <c r="G223" s="15" t="n">
        <f aca="false">PNBBNE!G16</f>
        <v>0</v>
      </c>
      <c r="H223" s="15" t="n">
        <f aca="false">PNBBNE!H16</f>
        <v>0</v>
      </c>
      <c r="I223" s="15" t="n">
        <f aca="false">PNBBNE!I16</f>
        <v>0</v>
      </c>
      <c r="J223" s="15" t="n">
        <f aca="false">PNBBNE!J16</f>
        <v>0</v>
      </c>
      <c r="K223" s="10" t="n">
        <f aca="false">SUM(B223:J223)</f>
        <v>0</v>
      </c>
      <c r="AMI223" s="0"/>
      <c r="AMJ223" s="0"/>
    </row>
    <row r="224" s="9" customFormat="true" ht="13.8" hidden="false" customHeight="false" outlineLevel="0" collapsed="false">
      <c r="A224" s="9" t="s">
        <v>56</v>
      </c>
      <c r="B224" s="15" t="n">
        <f aca="false">PNBBNE!B17</f>
        <v>0</v>
      </c>
      <c r="C224" s="15" t="n">
        <f aca="false">PNBBNE!C17</f>
        <v>0</v>
      </c>
      <c r="D224" s="15" t="n">
        <f aca="false">PNBBNE!D17</f>
        <v>0</v>
      </c>
      <c r="E224" s="15" t="n">
        <f aca="false">PNBBNE!E17</f>
        <v>0</v>
      </c>
      <c r="F224" s="15" t="n">
        <f aca="false">PNBBNE!F17</f>
        <v>0</v>
      </c>
      <c r="G224" s="15" t="n">
        <f aca="false">PNBBNE!G17</f>
        <v>0</v>
      </c>
      <c r="H224" s="15" t="n">
        <f aca="false">PNBBNE!H17</f>
        <v>0</v>
      </c>
      <c r="I224" s="15" t="n">
        <f aca="false">PNBBNE!I17</f>
        <v>0</v>
      </c>
      <c r="J224" s="15" t="n">
        <f aca="false">PNBBNE!J17</f>
        <v>0</v>
      </c>
      <c r="K224" s="10" t="n">
        <f aca="false">SUM(B224:J224)</f>
        <v>0</v>
      </c>
      <c r="AMI224" s="0"/>
      <c r="AMJ224" s="0"/>
    </row>
    <row r="225" s="9" customFormat="true" ht="13.8" hidden="false" customHeight="false" outlineLevel="0" collapsed="false">
      <c r="A225" s="9" t="s">
        <v>26</v>
      </c>
      <c r="B225" s="15" t="n">
        <f aca="false">PNBBNE!B18</f>
        <v>0</v>
      </c>
      <c r="C225" s="15" t="n">
        <f aca="false">PNBBNE!C18</f>
        <v>0</v>
      </c>
      <c r="D225" s="15" t="n">
        <f aca="false">PNBBNE!D18</f>
        <v>0</v>
      </c>
      <c r="E225" s="15" t="n">
        <f aca="false">PNBBNE!E18</f>
        <v>0</v>
      </c>
      <c r="F225" s="15" t="n">
        <f aca="false">PNBBNE!F18</f>
        <v>0</v>
      </c>
      <c r="G225" s="15" t="n">
        <f aca="false">PNBBNE!G18</f>
        <v>0</v>
      </c>
      <c r="H225" s="15" t="n">
        <f aca="false">PNBBNE!H18</f>
        <v>0</v>
      </c>
      <c r="I225" s="15" t="n">
        <f aca="false">PNBBNE!I18</f>
        <v>0</v>
      </c>
      <c r="J225" s="15" t="n">
        <f aca="false">PNBBNE!J18</f>
        <v>0</v>
      </c>
      <c r="K225" s="10" t="n">
        <f aca="false">SUM(B225:J225)</f>
        <v>0</v>
      </c>
      <c r="AMI225" s="0"/>
      <c r="AMJ225" s="0"/>
    </row>
    <row r="226" s="9" customFormat="true" ht="13.8" hidden="false" customHeight="false" outlineLevel="0" collapsed="false">
      <c r="B226" s="15"/>
      <c r="C226" s="15"/>
      <c r="D226" s="15"/>
      <c r="E226" s="15"/>
      <c r="F226" s="15"/>
      <c r="G226" s="15"/>
      <c r="H226" s="15"/>
      <c r="I226" s="15"/>
      <c r="J226" s="15"/>
      <c r="K226" s="10"/>
      <c r="AMI226" s="0"/>
      <c r="AMJ226" s="0"/>
    </row>
    <row r="227" s="9" customFormat="true" ht="15" hidden="false" customHeight="false" outlineLevel="0" collapsed="false">
      <c r="A227" s="16" t="s">
        <v>27</v>
      </c>
      <c r="B227" s="17" t="n">
        <f aca="false">SUM(B213:B220)</f>
        <v>281329.6</v>
      </c>
      <c r="C227" s="17" t="n">
        <f aca="false">SUM(C213:C220)</f>
        <v>281329.6</v>
      </c>
      <c r="D227" s="17" t="n">
        <f aca="false">SUM(D213:D220)</f>
        <v>281329.6</v>
      </c>
      <c r="E227" s="17" t="n">
        <f aca="false">SUM(E213:E220)</f>
        <v>281329.6</v>
      </c>
      <c r="F227" s="17" t="n">
        <f aca="false">SUM(F213:F220)</f>
        <v>281329.6</v>
      </c>
      <c r="G227" s="17" t="n">
        <f aca="false">SUM(G213:G220)</f>
        <v>281329.6</v>
      </c>
      <c r="H227" s="17" t="n">
        <f aca="false">SUM(H213:H220)</f>
        <v>281329.6</v>
      </c>
      <c r="I227" s="17" t="n">
        <f aca="false">SUM(I213:I220)</f>
        <v>281329.6</v>
      </c>
      <c r="J227" s="17" t="n">
        <f aca="false">SUM(J213:J220)</f>
        <v>281329.6</v>
      </c>
      <c r="K227" s="17" t="n">
        <f aca="false">SUM(K213:K220)</f>
        <v>2531966.4</v>
      </c>
      <c r="AMI227" s="0"/>
      <c r="AMJ227" s="0"/>
    </row>
    <row r="228" s="9" customFormat="true" ht="15" hidden="false" customHeight="false" outlineLevel="0" collapsed="false">
      <c r="A228" s="16" t="s">
        <v>14</v>
      </c>
      <c r="B228" s="17" t="n">
        <f aca="false">SUM(B223:B225)</f>
        <v>0</v>
      </c>
      <c r="C228" s="17" t="n">
        <f aca="false">SUM(C223:C225)</f>
        <v>0</v>
      </c>
      <c r="D228" s="17" t="n">
        <f aca="false">SUM(D223:D225)</f>
        <v>0</v>
      </c>
      <c r="E228" s="17" t="n">
        <f aca="false">SUM(E223:E225)</f>
        <v>0</v>
      </c>
      <c r="F228" s="17" t="n">
        <f aca="false">SUM(F223:F225)</f>
        <v>0</v>
      </c>
      <c r="G228" s="17" t="n">
        <f aca="false">SUM(G223:G225)</f>
        <v>0</v>
      </c>
      <c r="H228" s="17" t="n">
        <f aca="false">SUM(H223:H225)</f>
        <v>0</v>
      </c>
      <c r="I228" s="17" t="n">
        <f aca="false">SUM(I223:I225)</f>
        <v>0</v>
      </c>
      <c r="J228" s="17" t="n">
        <f aca="false">SUM(J223:J225)</f>
        <v>0</v>
      </c>
      <c r="K228" s="17" t="n">
        <f aca="false">SUM(K223:K225)</f>
        <v>0</v>
      </c>
      <c r="AMI228" s="0"/>
      <c r="AMJ228" s="0"/>
    </row>
    <row r="229" s="24" customFormat="true" ht="17.35" hidden="false" customHeight="false" outlineLevel="0" collapsed="false">
      <c r="A229" s="18" t="s">
        <v>59</v>
      </c>
      <c r="B229" s="19" t="n">
        <f aca="false">SUM(B227:B228)</f>
        <v>281329.6</v>
      </c>
      <c r="C229" s="19" t="n">
        <f aca="false">SUM(C227:C228)</f>
        <v>281329.6</v>
      </c>
      <c r="D229" s="19" t="n">
        <f aca="false">SUM(D227:D228)</f>
        <v>281329.6</v>
      </c>
      <c r="E229" s="19" t="n">
        <f aca="false">SUM(E227:E228)</f>
        <v>281329.6</v>
      </c>
      <c r="F229" s="19" t="n">
        <f aca="false">SUM(F227:F228)</f>
        <v>281329.6</v>
      </c>
      <c r="G229" s="19" t="n">
        <f aca="false">SUM(G227:G228)</f>
        <v>281329.6</v>
      </c>
      <c r="H229" s="19" t="n">
        <f aca="false">SUM(H227:H228)</f>
        <v>281329.6</v>
      </c>
      <c r="I229" s="19" t="n">
        <f aca="false">SUM(I227:I228)</f>
        <v>281329.6</v>
      </c>
      <c r="J229" s="19" t="n">
        <f aca="false">SUM(J227:J228)</f>
        <v>281329.6</v>
      </c>
      <c r="K229" s="19" t="n">
        <f aca="false">SUM(K227:K228)</f>
        <v>2531966.4</v>
      </c>
      <c r="AMI229" s="0"/>
      <c r="AMJ229" s="0"/>
    </row>
    <row r="230" s="24" customFormat="true" ht="17.35" hidden="false" customHeight="false" outlineLevel="0" collapsed="false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AMI230" s="0"/>
      <c r="AMJ230" s="0"/>
    </row>
    <row r="231" customFormat="false" ht="17.35" hidden="false" customHeight="false" outlineLevel="0" collapsed="false">
      <c r="A231" s="8" t="s">
        <v>60</v>
      </c>
      <c r="B231" s="10"/>
      <c r="C231" s="10"/>
      <c r="D231" s="10"/>
      <c r="E231" s="10"/>
      <c r="F231" s="10"/>
      <c r="G231" s="10"/>
      <c r="H231" s="10"/>
      <c r="I231" s="10"/>
      <c r="J231" s="10"/>
      <c r="K231" s="10"/>
    </row>
    <row r="232" customFormat="false" ht="17.35" hidden="false" customHeight="false" outlineLevel="0" collapsed="false">
      <c r="A232" s="14"/>
      <c r="B232" s="10"/>
      <c r="C232" s="10"/>
      <c r="D232" s="10"/>
      <c r="E232" s="10"/>
      <c r="F232" s="10"/>
      <c r="G232" s="10"/>
      <c r="H232" s="10"/>
      <c r="I232" s="10"/>
      <c r="J232" s="10"/>
      <c r="K232" s="10"/>
    </row>
    <row r="233" customFormat="false" ht="17.35" hidden="false" customHeight="false" outlineLevel="0" collapsed="false">
      <c r="A233" s="14" t="s">
        <v>17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</row>
    <row r="234" s="9" customFormat="true" ht="26.65" hidden="false" customHeight="false" outlineLevel="0" collapsed="false">
      <c r="A234" s="11" t="s">
        <v>30</v>
      </c>
      <c r="B234" s="15" t="n">
        <f aca="false">PNHoch!B6</f>
        <v>166108</v>
      </c>
      <c r="C234" s="15" t="n">
        <f aca="false">PNHoch!C6</f>
        <v>166108</v>
      </c>
      <c r="D234" s="15" t="n">
        <f aca="false">PNHoch!D6</f>
        <v>166108</v>
      </c>
      <c r="E234" s="15" t="n">
        <f aca="false">PNHoch!E6</f>
        <v>166108</v>
      </c>
      <c r="F234" s="15" t="n">
        <f aca="false">PNHoch!F6</f>
        <v>166108</v>
      </c>
      <c r="G234" s="15" t="n">
        <f aca="false">PNHoch!G6</f>
        <v>166108</v>
      </c>
      <c r="H234" s="15" t="n">
        <f aca="false">PNHoch!H6</f>
        <v>166108</v>
      </c>
      <c r="I234" s="15" t="n">
        <f aca="false">PNHoch!I6</f>
        <v>166108</v>
      </c>
      <c r="J234" s="15" t="n">
        <f aca="false">PNHoch!J6</f>
        <v>166108</v>
      </c>
      <c r="K234" s="10" t="n">
        <f aca="false">SUM(B234:J234)</f>
        <v>1494972</v>
      </c>
      <c r="L234" s="15"/>
      <c r="AMI234" s="0"/>
      <c r="AMJ234" s="0"/>
    </row>
    <row r="235" s="9" customFormat="true" ht="13.8" hidden="false" customHeight="false" outlineLevel="0" collapsed="false">
      <c r="A235" s="22" t="s">
        <v>19</v>
      </c>
      <c r="B235" s="15" t="n">
        <f aca="false">PNHoch!B7</f>
        <v>0</v>
      </c>
      <c r="C235" s="15" t="n">
        <f aca="false">PNHoch!C7</f>
        <v>0</v>
      </c>
      <c r="D235" s="15" t="n">
        <f aca="false">PNHoch!D7</f>
        <v>0</v>
      </c>
      <c r="E235" s="15" t="n">
        <f aca="false">PNHoch!E7</f>
        <v>0</v>
      </c>
      <c r="F235" s="15" t="n">
        <f aca="false">PNHoch!F7</f>
        <v>0</v>
      </c>
      <c r="G235" s="15" t="n">
        <f aca="false">PNHoch!G7</f>
        <v>0</v>
      </c>
      <c r="H235" s="15" t="n">
        <f aca="false">PNHoch!H7</f>
        <v>0</v>
      </c>
      <c r="I235" s="15" t="n">
        <f aca="false">PNHoch!I7</f>
        <v>0</v>
      </c>
      <c r="J235" s="15" t="n">
        <f aca="false">PNHoch!J7</f>
        <v>0</v>
      </c>
      <c r="K235" s="10" t="n">
        <f aca="false">SUM(B235:J235)</f>
        <v>0</v>
      </c>
      <c r="L235" s="15"/>
      <c r="AMI235" s="0"/>
      <c r="AMJ235" s="0"/>
    </row>
    <row r="236" s="9" customFormat="true" ht="13.8" hidden="false" customHeight="false" outlineLevel="0" collapsed="false">
      <c r="A236" s="9" t="s">
        <v>20</v>
      </c>
      <c r="B236" s="15" t="n">
        <f aca="false">PNHoch!B8</f>
        <v>33221.6</v>
      </c>
      <c r="C236" s="15" t="n">
        <f aca="false">PNHoch!C8</f>
        <v>33221.6</v>
      </c>
      <c r="D236" s="15" t="n">
        <f aca="false">PNHoch!D8</f>
        <v>33221.6</v>
      </c>
      <c r="E236" s="15" t="n">
        <f aca="false">PNHoch!E8</f>
        <v>33221.6</v>
      </c>
      <c r="F236" s="15" t="n">
        <f aca="false">PNHoch!F8</f>
        <v>33221.6</v>
      </c>
      <c r="G236" s="15" t="n">
        <f aca="false">PNHoch!G8</f>
        <v>33221.6</v>
      </c>
      <c r="H236" s="15" t="n">
        <f aca="false">PNHoch!H8</f>
        <v>33221.6</v>
      </c>
      <c r="I236" s="15" t="n">
        <f aca="false">PNHoch!I8</f>
        <v>33221.6</v>
      </c>
      <c r="J236" s="15" t="n">
        <f aca="false">PNHoch!J8</f>
        <v>33221.6</v>
      </c>
      <c r="K236" s="15" t="n">
        <f aca="false">PNHoch!K8</f>
        <v>298994.4</v>
      </c>
      <c r="L236" s="15"/>
      <c r="AMI236" s="0"/>
      <c r="AMJ236" s="0"/>
    </row>
    <row r="237" s="9" customFormat="true" ht="15.65" hidden="false" customHeight="false" outlineLevel="0" collapsed="false">
      <c r="A237" s="9" t="s">
        <v>21</v>
      </c>
      <c r="B237" s="15" t="n">
        <f aca="false">PNHoch!B9</f>
        <v>12000</v>
      </c>
      <c r="C237" s="15" t="n">
        <f aca="false">PNHoch!C9</f>
        <v>12000</v>
      </c>
      <c r="D237" s="15" t="n">
        <f aca="false">PNHoch!D9</f>
        <v>12000</v>
      </c>
      <c r="E237" s="15" t="n">
        <f aca="false">PNHoch!E9</f>
        <v>12000</v>
      </c>
      <c r="F237" s="15" t="n">
        <f aca="false">PNHoch!F9</f>
        <v>12000</v>
      </c>
      <c r="G237" s="15" t="n">
        <f aca="false">PNHoch!G9</f>
        <v>12000</v>
      </c>
      <c r="H237" s="15" t="n">
        <f aca="false">PNHoch!H9</f>
        <v>12000</v>
      </c>
      <c r="I237" s="15" t="n">
        <f aca="false">PNHoch!I9</f>
        <v>12000</v>
      </c>
      <c r="J237" s="15" t="n">
        <f aca="false">PNHoch!J9</f>
        <v>12000</v>
      </c>
      <c r="K237" s="10" t="n">
        <f aca="false">SUM(B237:J237)</f>
        <v>108000</v>
      </c>
      <c r="L237" s="15"/>
      <c r="AMI237" s="0"/>
      <c r="AMJ237" s="0"/>
    </row>
    <row r="238" s="9" customFormat="true" ht="15.65" hidden="false" customHeight="false" outlineLevel="0" collapsed="false">
      <c r="A238" s="23" t="s">
        <v>22</v>
      </c>
      <c r="B238" s="15" t="n">
        <f aca="false">PNHoch!B10</f>
        <v>10000</v>
      </c>
      <c r="C238" s="15" t="n">
        <f aca="false">PNHoch!C10</f>
        <v>10000</v>
      </c>
      <c r="D238" s="15" t="n">
        <f aca="false">PNHoch!D10</f>
        <v>10000</v>
      </c>
      <c r="E238" s="15" t="n">
        <f aca="false">PNHoch!E10</f>
        <v>10000</v>
      </c>
      <c r="F238" s="15" t="n">
        <f aca="false">PNHoch!F10</f>
        <v>10000</v>
      </c>
      <c r="G238" s="15" t="n">
        <f aca="false">PNHoch!G10</f>
        <v>10000</v>
      </c>
      <c r="H238" s="15" t="n">
        <f aca="false">PNHoch!H10</f>
        <v>10000</v>
      </c>
      <c r="I238" s="15" t="n">
        <f aca="false">PNHoch!I10</f>
        <v>10000</v>
      </c>
      <c r="J238" s="15" t="n">
        <f aca="false">PNHoch!J10</f>
        <v>10000</v>
      </c>
      <c r="K238" s="10" t="n">
        <f aca="false">SUM(B238:J238)</f>
        <v>90000</v>
      </c>
      <c r="AMI238" s="0"/>
      <c r="AMJ238" s="0"/>
    </row>
    <row r="239" s="9" customFormat="true" ht="13.8" hidden="false" customHeight="false" outlineLevel="0" collapsed="false">
      <c r="A239" s="11" t="s">
        <v>23</v>
      </c>
      <c r="B239" s="15" t="n">
        <f aca="false">PNHoch!B11</f>
        <v>9000</v>
      </c>
      <c r="C239" s="15" t="n">
        <f aca="false">PNHoch!C11</f>
        <v>9000</v>
      </c>
      <c r="D239" s="15" t="n">
        <f aca="false">PNHoch!D11</f>
        <v>9000</v>
      </c>
      <c r="E239" s="15" t="n">
        <f aca="false">PNHoch!E11</f>
        <v>9000</v>
      </c>
      <c r="F239" s="15" t="n">
        <f aca="false">PNHoch!F11</f>
        <v>9000</v>
      </c>
      <c r="G239" s="15" t="n">
        <f aca="false">PNHoch!G11</f>
        <v>9000</v>
      </c>
      <c r="H239" s="15" t="n">
        <f aca="false">PNHoch!H11</f>
        <v>9000</v>
      </c>
      <c r="I239" s="15" t="n">
        <f aca="false">PNHoch!I11</f>
        <v>9000</v>
      </c>
      <c r="J239" s="15" t="n">
        <f aca="false">PNHoch!J11</f>
        <v>9000</v>
      </c>
      <c r="K239" s="10" t="n">
        <f aca="false">SUM(B239:J239)</f>
        <v>81000</v>
      </c>
      <c r="AMI239" s="0"/>
      <c r="AMJ239" s="0"/>
    </row>
    <row r="240" s="9" customFormat="true" ht="13.8" hidden="false" customHeight="false" outlineLevel="0" collapsed="false">
      <c r="A240" s="9" t="s">
        <v>31</v>
      </c>
      <c r="B240" s="15" t="n">
        <f aca="false">PNHoch!B12</f>
        <v>1000</v>
      </c>
      <c r="C240" s="15" t="n">
        <f aca="false">PNHoch!C12</f>
        <v>1000</v>
      </c>
      <c r="D240" s="15" t="n">
        <f aca="false">PNHoch!D12</f>
        <v>1000</v>
      </c>
      <c r="E240" s="15" t="n">
        <f aca="false">PNHoch!E12</f>
        <v>1000</v>
      </c>
      <c r="F240" s="15" t="n">
        <f aca="false">PNHoch!F12</f>
        <v>1000</v>
      </c>
      <c r="G240" s="15" t="n">
        <f aca="false">PNHoch!G12</f>
        <v>1000</v>
      </c>
      <c r="H240" s="15" t="n">
        <f aca="false">PNHoch!H12</f>
        <v>1000</v>
      </c>
      <c r="I240" s="15" t="n">
        <f aca="false">PNHoch!I12</f>
        <v>1000</v>
      </c>
      <c r="J240" s="15" t="n">
        <f aca="false">PNHoch!J12</f>
        <v>1000</v>
      </c>
      <c r="K240" s="10" t="n">
        <f aca="false">SUM(B240:J240)</f>
        <v>9000</v>
      </c>
      <c r="AMI240" s="0"/>
      <c r="AMJ240" s="0"/>
    </row>
    <row r="241" s="9" customFormat="true" ht="13.8" hidden="false" customHeight="false" outlineLevel="0" collapsed="false">
      <c r="A241" s="9" t="s">
        <v>32</v>
      </c>
      <c r="B241" s="15" t="n">
        <f aca="false">PNHoch!B13</f>
        <v>50000</v>
      </c>
      <c r="C241" s="15" t="n">
        <f aca="false">PNHoch!C13</f>
        <v>50000</v>
      </c>
      <c r="D241" s="15" t="n">
        <f aca="false">PNHoch!D13</f>
        <v>50000</v>
      </c>
      <c r="E241" s="15" t="n">
        <f aca="false">PNHoch!E13</f>
        <v>50000</v>
      </c>
      <c r="F241" s="15" t="n">
        <f aca="false">PNHoch!F13</f>
        <v>50000</v>
      </c>
      <c r="G241" s="15" t="n">
        <f aca="false">PNHoch!G13</f>
        <v>50000</v>
      </c>
      <c r="H241" s="15" t="n">
        <f aca="false">PNHoch!H13</f>
        <v>50000</v>
      </c>
      <c r="I241" s="15" t="n">
        <f aca="false">PNHoch!I13</f>
        <v>50000</v>
      </c>
      <c r="J241" s="15" t="n">
        <f aca="false">PNHoch!J13</f>
        <v>50000</v>
      </c>
      <c r="K241" s="10" t="n">
        <f aca="false">SUM(B241:J241)</f>
        <v>450000</v>
      </c>
      <c r="AMI241" s="0"/>
      <c r="AMJ241" s="0"/>
    </row>
    <row r="242" s="9" customFormat="true" ht="13.8" hidden="false" customHeight="false" outlineLevel="0" collapsed="false">
      <c r="B242" s="15"/>
      <c r="C242" s="15"/>
      <c r="D242" s="15"/>
      <c r="E242" s="15"/>
      <c r="F242" s="15"/>
      <c r="G242" s="15"/>
      <c r="H242" s="15"/>
      <c r="I242" s="15"/>
      <c r="J242" s="15"/>
      <c r="K242" s="10"/>
      <c r="AMI242" s="0"/>
      <c r="AMJ242" s="0"/>
    </row>
    <row r="243" s="9" customFormat="true" ht="15.7" hidden="false" customHeight="false" outlineLevel="0" collapsed="false">
      <c r="A243" s="14" t="s">
        <v>12</v>
      </c>
      <c r="B243" s="15"/>
      <c r="C243" s="15"/>
      <c r="D243" s="15"/>
      <c r="E243" s="15"/>
      <c r="F243" s="15"/>
      <c r="G243" s="15"/>
      <c r="H243" s="15"/>
      <c r="I243" s="15"/>
      <c r="J243" s="15"/>
      <c r="K243" s="10"/>
      <c r="AMI243" s="0"/>
      <c r="AMJ243" s="0"/>
    </row>
    <row r="244" s="9" customFormat="true" ht="13.8" hidden="false" customHeight="false" outlineLevel="0" collapsed="false">
      <c r="A244" s="9" t="s">
        <v>55</v>
      </c>
      <c r="B244" s="15" t="n">
        <f aca="false">PNHoch!B16</f>
        <v>0</v>
      </c>
      <c r="C244" s="15" t="n">
        <f aca="false">PNHoch!C16</f>
        <v>0</v>
      </c>
      <c r="D244" s="15" t="n">
        <f aca="false">PNHoch!D16</f>
        <v>0</v>
      </c>
      <c r="E244" s="15" t="n">
        <f aca="false">PNHoch!E16</f>
        <v>0</v>
      </c>
      <c r="F244" s="15" t="n">
        <f aca="false">PNHoch!F16</f>
        <v>0</v>
      </c>
      <c r="G244" s="15" t="n">
        <f aca="false">PNHoch!G16</f>
        <v>0</v>
      </c>
      <c r="H244" s="15" t="n">
        <f aca="false">PNHoch!H16</f>
        <v>0</v>
      </c>
      <c r="I244" s="15" t="n">
        <f aca="false">PNHoch!I16</f>
        <v>0</v>
      </c>
      <c r="J244" s="15" t="n">
        <f aca="false">PNHoch!J16</f>
        <v>0</v>
      </c>
      <c r="K244" s="10" t="n">
        <f aca="false">SUM(B244:J244)</f>
        <v>0</v>
      </c>
      <c r="AMI244" s="0"/>
      <c r="AMJ244" s="0"/>
    </row>
    <row r="245" s="9" customFormat="true" ht="13.8" hidden="false" customHeight="false" outlineLevel="0" collapsed="false">
      <c r="A245" s="9" t="s">
        <v>56</v>
      </c>
      <c r="B245" s="15" t="n">
        <f aca="false">PNHoch!B17</f>
        <v>0</v>
      </c>
      <c r="C245" s="15" t="n">
        <f aca="false">PNHoch!C17</f>
        <v>0</v>
      </c>
      <c r="D245" s="15" t="n">
        <f aca="false">PNHoch!D17</f>
        <v>0</v>
      </c>
      <c r="E245" s="15" t="n">
        <f aca="false">PNHoch!E17</f>
        <v>0</v>
      </c>
      <c r="F245" s="15" t="n">
        <f aca="false">PNHoch!F17</f>
        <v>0</v>
      </c>
      <c r="G245" s="15" t="n">
        <f aca="false">PNHoch!G17</f>
        <v>0</v>
      </c>
      <c r="H245" s="15" t="n">
        <f aca="false">PNHoch!H17</f>
        <v>0</v>
      </c>
      <c r="I245" s="15" t="n">
        <f aca="false">PNHoch!I17</f>
        <v>0</v>
      </c>
      <c r="J245" s="15" t="n">
        <f aca="false">PNHoch!J17</f>
        <v>0</v>
      </c>
      <c r="K245" s="10" t="n">
        <f aca="false">SUM(B245:J245)</f>
        <v>0</v>
      </c>
      <c r="AMI245" s="0"/>
      <c r="AMJ245" s="0"/>
    </row>
    <row r="246" s="9" customFormat="true" ht="13.8" hidden="false" customHeight="false" outlineLevel="0" collapsed="false">
      <c r="A246" s="9" t="s">
        <v>26</v>
      </c>
      <c r="B246" s="15" t="n">
        <f aca="false">PNHoch!B18</f>
        <v>0</v>
      </c>
      <c r="C246" s="15" t="n">
        <f aca="false">PNHoch!C18</f>
        <v>0</v>
      </c>
      <c r="D246" s="15" t="n">
        <f aca="false">PNHoch!D18</f>
        <v>0</v>
      </c>
      <c r="E246" s="15" t="n">
        <f aca="false">PNHoch!E18</f>
        <v>0</v>
      </c>
      <c r="F246" s="15" t="n">
        <f aca="false">PNHoch!F18</f>
        <v>0</v>
      </c>
      <c r="G246" s="15" t="n">
        <f aca="false">PNHoch!G18</f>
        <v>0</v>
      </c>
      <c r="H246" s="15" t="n">
        <f aca="false">PNHoch!H18</f>
        <v>0</v>
      </c>
      <c r="I246" s="15" t="n">
        <f aca="false">PNHoch!I18</f>
        <v>0</v>
      </c>
      <c r="J246" s="15" t="n">
        <f aca="false">PNHoch!J18</f>
        <v>0</v>
      </c>
      <c r="K246" s="10" t="n">
        <f aca="false">SUM(B246:J246)</f>
        <v>0</v>
      </c>
      <c r="AMI246" s="0"/>
      <c r="AMJ246" s="0"/>
    </row>
    <row r="247" s="9" customFormat="true" ht="13.8" hidden="false" customHeight="false" outlineLevel="0" collapsed="false">
      <c r="B247" s="15"/>
      <c r="C247" s="15"/>
      <c r="D247" s="15"/>
      <c r="E247" s="15"/>
      <c r="F247" s="15"/>
      <c r="G247" s="15"/>
      <c r="H247" s="15"/>
      <c r="I247" s="15"/>
      <c r="J247" s="15"/>
      <c r="K247" s="10"/>
      <c r="AMI247" s="0"/>
      <c r="AMJ247" s="0"/>
    </row>
    <row r="248" s="9" customFormat="true" ht="15" hidden="false" customHeight="false" outlineLevel="0" collapsed="false">
      <c r="A248" s="16" t="s">
        <v>27</v>
      </c>
      <c r="B248" s="17" t="n">
        <f aca="false">SUM(B234:B241)</f>
        <v>281329.6</v>
      </c>
      <c r="C248" s="17" t="n">
        <f aca="false">SUM(C234:C241)</f>
        <v>281329.6</v>
      </c>
      <c r="D248" s="17" t="n">
        <f aca="false">SUM(D234:D241)</f>
        <v>281329.6</v>
      </c>
      <c r="E248" s="17" t="n">
        <f aca="false">SUM(E234:E241)</f>
        <v>281329.6</v>
      </c>
      <c r="F248" s="17" t="n">
        <f aca="false">SUM(F234:F241)</f>
        <v>281329.6</v>
      </c>
      <c r="G248" s="17" t="n">
        <f aca="false">SUM(G234:G241)</f>
        <v>281329.6</v>
      </c>
      <c r="H248" s="17" t="n">
        <f aca="false">SUM(H234:H241)</f>
        <v>281329.6</v>
      </c>
      <c r="I248" s="17" t="n">
        <f aca="false">SUM(I234:I241)</f>
        <v>281329.6</v>
      </c>
      <c r="J248" s="17" t="n">
        <f aca="false">SUM(J234:J241)</f>
        <v>281329.6</v>
      </c>
      <c r="K248" s="17" t="n">
        <f aca="false">SUM(K234:K241)</f>
        <v>2531966.4</v>
      </c>
      <c r="AMI248" s="0"/>
      <c r="AMJ248" s="0"/>
    </row>
    <row r="249" s="9" customFormat="true" ht="15" hidden="false" customHeight="false" outlineLevel="0" collapsed="false">
      <c r="A249" s="16" t="s">
        <v>14</v>
      </c>
      <c r="B249" s="17" t="n">
        <f aca="false">SUM(B244:B246)</f>
        <v>0</v>
      </c>
      <c r="C249" s="17" t="n">
        <f aca="false">SUM(C244:C246)</f>
        <v>0</v>
      </c>
      <c r="D249" s="17" t="n">
        <f aca="false">SUM(D244:D246)</f>
        <v>0</v>
      </c>
      <c r="E249" s="17" t="n">
        <f aca="false">SUM(E244:E246)</f>
        <v>0</v>
      </c>
      <c r="F249" s="17" t="n">
        <f aca="false">SUM(F244:F246)</f>
        <v>0</v>
      </c>
      <c r="G249" s="17" t="n">
        <f aca="false">SUM(G244:G246)</f>
        <v>0</v>
      </c>
      <c r="H249" s="17" t="n">
        <f aca="false">SUM(H244:H246)</f>
        <v>0</v>
      </c>
      <c r="I249" s="17" t="n">
        <f aca="false">SUM(I244:I246)</f>
        <v>0</v>
      </c>
      <c r="J249" s="17" t="n">
        <f aca="false">SUM(J244:J246)</f>
        <v>0</v>
      </c>
      <c r="K249" s="17" t="n">
        <f aca="false">SUM(K244:K246)</f>
        <v>0</v>
      </c>
      <c r="AMI249" s="0"/>
      <c r="AMJ249" s="0"/>
    </row>
    <row r="250" s="24" customFormat="true" ht="17.35" hidden="false" customHeight="false" outlineLevel="0" collapsed="false">
      <c r="A250" s="18" t="s">
        <v>61</v>
      </c>
      <c r="B250" s="19" t="n">
        <f aca="false">SUM(B248:B249)</f>
        <v>281329.6</v>
      </c>
      <c r="C250" s="19" t="n">
        <f aca="false">SUM(C248:C249)</f>
        <v>281329.6</v>
      </c>
      <c r="D250" s="19" t="n">
        <f aca="false">SUM(D248:D249)</f>
        <v>281329.6</v>
      </c>
      <c r="E250" s="19" t="n">
        <f aca="false">SUM(E248:E249)</f>
        <v>281329.6</v>
      </c>
      <c r="F250" s="19" t="n">
        <f aca="false">SUM(F248:F249)</f>
        <v>281329.6</v>
      </c>
      <c r="G250" s="19" t="n">
        <f aca="false">SUM(G248:G249)</f>
        <v>281329.6</v>
      </c>
      <c r="H250" s="19" t="n">
        <f aca="false">SUM(H248:H249)</f>
        <v>281329.6</v>
      </c>
      <c r="I250" s="19" t="n">
        <f aca="false">SUM(I248:I249)</f>
        <v>281329.6</v>
      </c>
      <c r="J250" s="19" t="n">
        <f aca="false">SUM(J248:J249)</f>
        <v>281329.6</v>
      </c>
      <c r="K250" s="19" t="n">
        <f aca="false">SUM(K248:K249)</f>
        <v>2531966.4</v>
      </c>
      <c r="AMI250" s="0"/>
      <c r="AMJ250" s="0"/>
    </row>
    <row r="251" s="24" customFormat="true" ht="17.35" hidden="false" customHeight="false" outlineLevel="0" collapsed="false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AMI251" s="0"/>
      <c r="AMJ251" s="0"/>
    </row>
    <row r="252" customFormat="false" ht="17.35" hidden="false" customHeight="false" outlineLevel="0" collapsed="false">
      <c r="A252" s="8" t="s">
        <v>62</v>
      </c>
      <c r="B252" s="10"/>
      <c r="C252" s="10"/>
      <c r="D252" s="10"/>
      <c r="E252" s="10"/>
      <c r="F252" s="10"/>
      <c r="G252" s="10"/>
      <c r="H252" s="10"/>
      <c r="I252" s="10"/>
      <c r="J252" s="10"/>
      <c r="K252" s="10"/>
    </row>
    <row r="253" customFormat="false" ht="17.35" hidden="false" customHeight="false" outlineLevel="0" collapsed="false">
      <c r="A253" s="14"/>
      <c r="B253" s="10"/>
      <c r="C253" s="10"/>
      <c r="D253" s="10"/>
      <c r="E253" s="10"/>
      <c r="F253" s="10"/>
      <c r="G253" s="10"/>
      <c r="H253" s="10"/>
      <c r="I253" s="10"/>
      <c r="J253" s="10"/>
      <c r="K253" s="10"/>
    </row>
    <row r="254" customFormat="false" ht="17.35" hidden="false" customHeight="false" outlineLevel="0" collapsed="false">
      <c r="A254" s="14" t="s">
        <v>17</v>
      </c>
      <c r="B254" s="10"/>
      <c r="C254" s="10"/>
      <c r="D254" s="10"/>
      <c r="E254" s="10"/>
      <c r="F254" s="10"/>
      <c r="G254" s="10"/>
      <c r="H254" s="10"/>
      <c r="I254" s="10"/>
      <c r="J254" s="10"/>
      <c r="K254" s="10"/>
    </row>
    <row r="255" s="9" customFormat="true" ht="26.65" hidden="false" customHeight="false" outlineLevel="0" collapsed="false">
      <c r="A255" s="11" t="s">
        <v>30</v>
      </c>
      <c r="B255" s="15" t="n">
        <f aca="false">PNMedien!B6</f>
        <v>166108</v>
      </c>
      <c r="C255" s="15" t="n">
        <f aca="false">PNMedien!C6</f>
        <v>166108</v>
      </c>
      <c r="D255" s="15" t="n">
        <f aca="false">PNMedien!D6</f>
        <v>166108</v>
      </c>
      <c r="E255" s="15" t="n">
        <f aca="false">PNMedien!E6</f>
        <v>166108</v>
      </c>
      <c r="F255" s="15" t="n">
        <f aca="false">PNMedien!F6</f>
        <v>166108</v>
      </c>
      <c r="G255" s="15" t="n">
        <f aca="false">PNMedien!G6</f>
        <v>166108</v>
      </c>
      <c r="H255" s="15" t="n">
        <f aca="false">PNMedien!H6</f>
        <v>166108</v>
      </c>
      <c r="I255" s="15" t="n">
        <f aca="false">PNMedien!I6</f>
        <v>166108</v>
      </c>
      <c r="J255" s="15" t="n">
        <f aca="false">PNMedien!J6</f>
        <v>166108</v>
      </c>
      <c r="K255" s="15" t="n">
        <f aca="false">PNMedien!K6</f>
        <v>1494972</v>
      </c>
      <c r="L255" s="15"/>
      <c r="AMI255" s="0"/>
      <c r="AMJ255" s="0"/>
    </row>
    <row r="256" s="9" customFormat="true" ht="13.8" hidden="false" customHeight="false" outlineLevel="0" collapsed="false">
      <c r="A256" s="22" t="s">
        <v>19</v>
      </c>
      <c r="B256" s="15" t="n">
        <f aca="false">PNMedien!B7</f>
        <v>0</v>
      </c>
      <c r="C256" s="15" t="n">
        <f aca="false">PNMedien!C7</f>
        <v>0</v>
      </c>
      <c r="D256" s="15" t="n">
        <f aca="false">PNMedien!D7</f>
        <v>0</v>
      </c>
      <c r="E256" s="15" t="n">
        <f aca="false">PNMedien!E7</f>
        <v>0</v>
      </c>
      <c r="F256" s="15" t="n">
        <f aca="false">PNMedien!F7</f>
        <v>0</v>
      </c>
      <c r="G256" s="15" t="n">
        <f aca="false">PNMedien!G7</f>
        <v>0</v>
      </c>
      <c r="H256" s="15" t="n">
        <f aca="false">PNMedien!H7</f>
        <v>0</v>
      </c>
      <c r="I256" s="15" t="n">
        <f aca="false">PNMedien!I7</f>
        <v>0</v>
      </c>
      <c r="J256" s="15" t="n">
        <f aca="false">PNMedien!J7</f>
        <v>0</v>
      </c>
      <c r="K256" s="10" t="n">
        <f aca="false">SUM(B256:J256)</f>
        <v>0</v>
      </c>
      <c r="L256" s="15"/>
      <c r="AMI256" s="0"/>
      <c r="AMJ256" s="0"/>
    </row>
    <row r="257" s="9" customFormat="true" ht="13.8" hidden="false" customHeight="false" outlineLevel="0" collapsed="false">
      <c r="A257" s="9" t="s">
        <v>20</v>
      </c>
      <c r="B257" s="15" t="n">
        <f aca="false">PNMedien!B8</f>
        <v>33221.6</v>
      </c>
      <c r="C257" s="15" t="n">
        <f aca="false">PNMedien!C8</f>
        <v>33221.6</v>
      </c>
      <c r="D257" s="15" t="n">
        <f aca="false">PNMedien!D8</f>
        <v>33221.6</v>
      </c>
      <c r="E257" s="15" t="n">
        <f aca="false">PNMedien!E8</f>
        <v>33221.6</v>
      </c>
      <c r="F257" s="15" t="n">
        <f aca="false">PNMedien!F8</f>
        <v>33221.6</v>
      </c>
      <c r="G257" s="15" t="n">
        <f aca="false">PNMedien!G8</f>
        <v>33221.6</v>
      </c>
      <c r="H257" s="15" t="n">
        <f aca="false">PNMedien!H8</f>
        <v>33221.6</v>
      </c>
      <c r="I257" s="15" t="n">
        <f aca="false">PNMedien!I8</f>
        <v>33221.6</v>
      </c>
      <c r="J257" s="15" t="n">
        <f aca="false">PNMedien!J8</f>
        <v>33221.6</v>
      </c>
      <c r="K257" s="15" t="n">
        <f aca="false">PNMedien!K8</f>
        <v>298994.4</v>
      </c>
      <c r="L257" s="15"/>
      <c r="AMI257" s="0"/>
      <c r="AMJ257" s="0"/>
    </row>
    <row r="258" s="9" customFormat="true" ht="15.65" hidden="false" customHeight="false" outlineLevel="0" collapsed="false">
      <c r="A258" s="9" t="s">
        <v>21</v>
      </c>
      <c r="B258" s="15" t="n">
        <f aca="false">PNMedien!B9</f>
        <v>12000</v>
      </c>
      <c r="C258" s="15" t="n">
        <f aca="false">PNMedien!C9</f>
        <v>12000</v>
      </c>
      <c r="D258" s="15" t="n">
        <f aca="false">PNMedien!D9</f>
        <v>12000</v>
      </c>
      <c r="E258" s="15" t="n">
        <f aca="false">PNMedien!E9</f>
        <v>12000</v>
      </c>
      <c r="F258" s="15" t="n">
        <f aca="false">PNMedien!F9</f>
        <v>12000</v>
      </c>
      <c r="G258" s="15" t="n">
        <f aca="false">PNMedien!G9</f>
        <v>12000</v>
      </c>
      <c r="H258" s="15" t="n">
        <f aca="false">PNMedien!H9</f>
        <v>12000</v>
      </c>
      <c r="I258" s="15" t="n">
        <f aca="false">PNMedien!I9</f>
        <v>12000</v>
      </c>
      <c r="J258" s="15" t="n">
        <f aca="false">PNMedien!J9</f>
        <v>12000</v>
      </c>
      <c r="K258" s="10" t="n">
        <f aca="false">SUM(B258:J258)</f>
        <v>108000</v>
      </c>
      <c r="L258" s="15"/>
      <c r="AMI258" s="0"/>
      <c r="AMJ258" s="0"/>
    </row>
    <row r="259" s="9" customFormat="true" ht="15.65" hidden="false" customHeight="false" outlineLevel="0" collapsed="false">
      <c r="A259" s="23" t="s">
        <v>22</v>
      </c>
      <c r="B259" s="15" t="n">
        <f aca="false">PNMedien!B10</f>
        <v>10000</v>
      </c>
      <c r="C259" s="15" t="n">
        <f aca="false">PNMedien!C10</f>
        <v>10000</v>
      </c>
      <c r="D259" s="15" t="n">
        <f aca="false">PNMedien!D10</f>
        <v>10000</v>
      </c>
      <c r="E259" s="15" t="n">
        <f aca="false">PNMedien!E10</f>
        <v>10000</v>
      </c>
      <c r="F259" s="15" t="n">
        <f aca="false">PNMedien!F10</f>
        <v>10000</v>
      </c>
      <c r="G259" s="15" t="n">
        <f aca="false">PNMedien!G10</f>
        <v>10000</v>
      </c>
      <c r="H259" s="15" t="n">
        <f aca="false">PNMedien!H10</f>
        <v>10000</v>
      </c>
      <c r="I259" s="15" t="n">
        <f aca="false">PNMedien!I10</f>
        <v>10000</v>
      </c>
      <c r="J259" s="15" t="n">
        <f aca="false">PNMedien!J10</f>
        <v>10000</v>
      </c>
      <c r="K259" s="10" t="n">
        <f aca="false">SUM(B259:J259)</f>
        <v>90000</v>
      </c>
      <c r="AMI259" s="0"/>
      <c r="AMJ259" s="0"/>
    </row>
    <row r="260" s="9" customFormat="true" ht="13.8" hidden="false" customHeight="false" outlineLevel="0" collapsed="false">
      <c r="A260" s="11" t="s">
        <v>23</v>
      </c>
      <c r="B260" s="15" t="n">
        <f aca="false">PNMedien!B11</f>
        <v>84000</v>
      </c>
      <c r="C260" s="15" t="n">
        <f aca="false">PNMedien!C11</f>
        <v>84000</v>
      </c>
      <c r="D260" s="15" t="n">
        <f aca="false">PNMedien!D11</f>
        <v>84000</v>
      </c>
      <c r="E260" s="15" t="n">
        <f aca="false">PNMedien!E11</f>
        <v>84000</v>
      </c>
      <c r="F260" s="15" t="n">
        <f aca="false">PNMedien!F11</f>
        <v>84000</v>
      </c>
      <c r="G260" s="15" t="n">
        <f aca="false">PNMedien!G11</f>
        <v>84000</v>
      </c>
      <c r="H260" s="15" t="n">
        <f aca="false">PNMedien!H11</f>
        <v>84000</v>
      </c>
      <c r="I260" s="15" t="n">
        <f aca="false">PNMedien!I11</f>
        <v>84000</v>
      </c>
      <c r="J260" s="15" t="n">
        <f aca="false">PNMedien!J11</f>
        <v>84000</v>
      </c>
      <c r="K260" s="10" t="n">
        <f aca="false">SUM(B260:J260)</f>
        <v>756000</v>
      </c>
      <c r="AMI260" s="0"/>
      <c r="AMJ260" s="0"/>
    </row>
    <row r="261" s="9" customFormat="true" ht="13.8" hidden="false" customHeight="false" outlineLevel="0" collapsed="false">
      <c r="A261" s="9" t="s">
        <v>31</v>
      </c>
      <c r="B261" s="15" t="n">
        <f aca="false">PNMedien!B12</f>
        <v>1000</v>
      </c>
      <c r="C261" s="15" t="n">
        <f aca="false">PNMedien!C12</f>
        <v>1000</v>
      </c>
      <c r="D261" s="15" t="n">
        <f aca="false">PNMedien!D12</f>
        <v>1000</v>
      </c>
      <c r="E261" s="15" t="n">
        <f aca="false">PNMedien!E12</f>
        <v>1000</v>
      </c>
      <c r="F261" s="15" t="n">
        <f aca="false">PNMedien!F12</f>
        <v>1000</v>
      </c>
      <c r="G261" s="15" t="n">
        <f aca="false">PNMedien!G12</f>
        <v>1000</v>
      </c>
      <c r="H261" s="15" t="n">
        <f aca="false">PNMedien!H12</f>
        <v>1000</v>
      </c>
      <c r="I261" s="15" t="n">
        <f aca="false">PNMedien!I12</f>
        <v>1000</v>
      </c>
      <c r="J261" s="15" t="n">
        <f aca="false">PNMedien!J12</f>
        <v>1000</v>
      </c>
      <c r="K261" s="10" t="n">
        <f aca="false">SUM(B261:J261)</f>
        <v>9000</v>
      </c>
      <c r="AMI261" s="0"/>
      <c r="AMJ261" s="0"/>
    </row>
    <row r="262" s="9" customFormat="true" ht="13.8" hidden="false" customHeight="false" outlineLevel="0" collapsed="false">
      <c r="A262" s="9" t="s">
        <v>32</v>
      </c>
      <c r="B262" s="15" t="n">
        <f aca="false">PNMedien!B13</f>
        <v>100000</v>
      </c>
      <c r="C262" s="15" t="n">
        <f aca="false">PNMedien!C13</f>
        <v>100000</v>
      </c>
      <c r="D262" s="15" t="n">
        <f aca="false">PNMedien!D13</f>
        <v>100000</v>
      </c>
      <c r="E262" s="15" t="n">
        <f aca="false">PNMedien!E13</f>
        <v>100000</v>
      </c>
      <c r="F262" s="15" t="n">
        <f aca="false">PNMedien!F13</f>
        <v>100000</v>
      </c>
      <c r="G262" s="15" t="n">
        <f aca="false">PNMedien!G13</f>
        <v>100000</v>
      </c>
      <c r="H262" s="15" t="n">
        <f aca="false">PNMedien!H13</f>
        <v>100000</v>
      </c>
      <c r="I262" s="15" t="n">
        <f aca="false">PNMedien!I13</f>
        <v>100000</v>
      </c>
      <c r="J262" s="15" t="n">
        <f aca="false">PNMedien!J13</f>
        <v>100000</v>
      </c>
      <c r="K262" s="10" t="n">
        <f aca="false">SUM(B262:J262)</f>
        <v>900000</v>
      </c>
      <c r="AMI262" s="0"/>
      <c r="AMJ262" s="0"/>
    </row>
    <row r="263" s="9" customFormat="true" ht="13.8" hidden="false" customHeight="false" outlineLevel="0" collapsed="false">
      <c r="B263" s="15"/>
      <c r="C263" s="15"/>
      <c r="D263" s="15"/>
      <c r="E263" s="15"/>
      <c r="F263" s="15"/>
      <c r="G263" s="15"/>
      <c r="H263" s="15"/>
      <c r="I263" s="15"/>
      <c r="J263" s="15"/>
      <c r="K263" s="10"/>
      <c r="AMI263" s="0"/>
      <c r="AMJ263" s="0"/>
    </row>
    <row r="264" s="9" customFormat="true" ht="15.7" hidden="false" customHeight="false" outlineLevel="0" collapsed="false">
      <c r="A264" s="14" t="s">
        <v>12</v>
      </c>
      <c r="B264" s="15"/>
      <c r="C264" s="15"/>
      <c r="D264" s="15"/>
      <c r="E264" s="15"/>
      <c r="F264" s="15"/>
      <c r="G264" s="15"/>
      <c r="H264" s="15"/>
      <c r="I264" s="15"/>
      <c r="J264" s="15"/>
      <c r="K264" s="10"/>
      <c r="AMI264" s="0"/>
      <c r="AMJ264" s="0"/>
    </row>
    <row r="265" s="9" customFormat="true" ht="24.05" hidden="false" customHeight="false" outlineLevel="0" collapsed="false">
      <c r="A265" s="11" t="s">
        <v>63</v>
      </c>
      <c r="B265" s="15" t="n">
        <f aca="false">PNMedien!B16</f>
        <v>600000</v>
      </c>
      <c r="C265" s="15" t="n">
        <f aca="false">PNMedien!C16</f>
        <v>600000</v>
      </c>
      <c r="D265" s="15" t="n">
        <f aca="false">PNMedien!D16</f>
        <v>600000</v>
      </c>
      <c r="E265" s="15" t="n">
        <f aca="false">PNMedien!E16</f>
        <v>600000</v>
      </c>
      <c r="F265" s="15" t="n">
        <f aca="false">PNMedien!F16</f>
        <v>600000</v>
      </c>
      <c r="G265" s="15" t="n">
        <f aca="false">PNMedien!G16</f>
        <v>600000</v>
      </c>
      <c r="H265" s="15" t="n">
        <f aca="false">PNMedien!H16</f>
        <v>600000</v>
      </c>
      <c r="I265" s="15" t="n">
        <f aca="false">PNMedien!I16</f>
        <v>600000</v>
      </c>
      <c r="J265" s="15" t="n">
        <f aca="false">PNMedien!J16</f>
        <v>600000</v>
      </c>
      <c r="K265" s="10" t="n">
        <f aca="false">SUM(B265:J265)</f>
        <v>5400000</v>
      </c>
      <c r="AMI265" s="0"/>
      <c r="AMJ265" s="0"/>
    </row>
    <row r="266" s="9" customFormat="true" ht="13.8" hidden="false" customHeight="false" outlineLevel="0" collapsed="false">
      <c r="A266" s="9" t="s">
        <v>64</v>
      </c>
      <c r="B266" s="15" t="n">
        <f aca="false">PNMedien!B17</f>
        <v>1000000</v>
      </c>
      <c r="C266" s="15" t="n">
        <f aca="false">PNMedien!C17</f>
        <v>1000000</v>
      </c>
      <c r="D266" s="15" t="n">
        <f aca="false">PNMedien!D17</f>
        <v>1000000</v>
      </c>
      <c r="E266" s="15" t="n">
        <f aca="false">PNMedien!E17</f>
        <v>1000000</v>
      </c>
      <c r="F266" s="15" t="n">
        <f aca="false">PNMedien!F17</f>
        <v>1000000</v>
      </c>
      <c r="G266" s="15" t="n">
        <f aca="false">PNMedien!G17</f>
        <v>1000000</v>
      </c>
      <c r="H266" s="15" t="n">
        <f aca="false">PNMedien!H17</f>
        <v>1000000</v>
      </c>
      <c r="I266" s="15" t="n">
        <f aca="false">PNMedien!I17</f>
        <v>1000000</v>
      </c>
      <c r="J266" s="15" t="n">
        <f aca="false">PNMedien!J17</f>
        <v>1000000</v>
      </c>
      <c r="K266" s="10" t="n">
        <f aca="false">SUM(B266:J266)</f>
        <v>9000000</v>
      </c>
      <c r="AMI266" s="0"/>
      <c r="AMJ266" s="0"/>
    </row>
    <row r="267" s="9" customFormat="true" ht="13.8" hidden="false" customHeight="false" outlineLevel="0" collapsed="false">
      <c r="A267" s="9" t="s">
        <v>65</v>
      </c>
      <c r="B267" s="15" t="n">
        <f aca="false">PNMedien!B18</f>
        <v>100000</v>
      </c>
      <c r="C267" s="15" t="n">
        <f aca="false">PNMedien!C18</f>
        <v>100000</v>
      </c>
      <c r="D267" s="15" t="n">
        <f aca="false">PNMedien!D18</f>
        <v>100000</v>
      </c>
      <c r="E267" s="15" t="n">
        <f aca="false">PNMedien!E18</f>
        <v>100000</v>
      </c>
      <c r="F267" s="15" t="n">
        <f aca="false">PNMedien!F18</f>
        <v>100000</v>
      </c>
      <c r="G267" s="15" t="n">
        <f aca="false">PNMedien!G18</f>
        <v>100000</v>
      </c>
      <c r="H267" s="15" t="n">
        <f aca="false">PNMedien!H18</f>
        <v>100000</v>
      </c>
      <c r="I267" s="15" t="n">
        <f aca="false">PNMedien!I18</f>
        <v>100000</v>
      </c>
      <c r="J267" s="15" t="n">
        <f aca="false">PNMedien!J18</f>
        <v>100000</v>
      </c>
      <c r="K267" s="10" t="n">
        <f aca="false">SUM(B267:J267)</f>
        <v>900000</v>
      </c>
      <c r="AMI267" s="0"/>
      <c r="AMJ267" s="0"/>
    </row>
    <row r="268" s="9" customFormat="true" ht="13.8" hidden="false" customHeight="false" outlineLevel="0" collapsed="false">
      <c r="B268" s="15"/>
      <c r="C268" s="15"/>
      <c r="D268" s="15"/>
      <c r="E268" s="15"/>
      <c r="F268" s="15"/>
      <c r="G268" s="15"/>
      <c r="H268" s="15"/>
      <c r="I268" s="15"/>
      <c r="J268" s="15"/>
      <c r="K268" s="10"/>
      <c r="AMI268" s="0"/>
      <c r="AMJ268" s="0"/>
    </row>
    <row r="269" s="9" customFormat="true" ht="15" hidden="false" customHeight="false" outlineLevel="0" collapsed="false">
      <c r="A269" s="16" t="s">
        <v>27</v>
      </c>
      <c r="B269" s="17" t="n">
        <f aca="false">SUM(B255:B262)</f>
        <v>406329.6</v>
      </c>
      <c r="C269" s="17" t="n">
        <f aca="false">SUM(C255:C262)</f>
        <v>406329.6</v>
      </c>
      <c r="D269" s="17" t="n">
        <f aca="false">SUM(D255:D262)</f>
        <v>406329.6</v>
      </c>
      <c r="E269" s="17" t="n">
        <f aca="false">SUM(E255:E262)</f>
        <v>406329.6</v>
      </c>
      <c r="F269" s="17" t="n">
        <f aca="false">SUM(F255:F262)</f>
        <v>406329.6</v>
      </c>
      <c r="G269" s="17" t="n">
        <f aca="false">SUM(G255:G262)</f>
        <v>406329.6</v>
      </c>
      <c r="H269" s="17" t="n">
        <f aca="false">SUM(H255:H262)</f>
        <v>406329.6</v>
      </c>
      <c r="I269" s="17" t="n">
        <f aca="false">SUM(I255:I262)</f>
        <v>406329.6</v>
      </c>
      <c r="J269" s="17" t="n">
        <f aca="false">SUM(J255:J262)</f>
        <v>406329.6</v>
      </c>
      <c r="K269" s="17" t="n">
        <f aca="false">SUM(K255:K262)</f>
        <v>3656966.4</v>
      </c>
      <c r="AMI269" s="0"/>
      <c r="AMJ269" s="0"/>
    </row>
    <row r="270" s="9" customFormat="true" ht="15" hidden="false" customHeight="false" outlineLevel="0" collapsed="false">
      <c r="A270" s="16" t="s">
        <v>14</v>
      </c>
      <c r="B270" s="17" t="n">
        <f aca="false">SUM(B265:B267)</f>
        <v>1700000</v>
      </c>
      <c r="C270" s="17" t="n">
        <f aca="false">SUM(C265:C267)</f>
        <v>1700000</v>
      </c>
      <c r="D270" s="17" t="n">
        <f aca="false">SUM(D265:D267)</f>
        <v>1700000</v>
      </c>
      <c r="E270" s="17" t="n">
        <f aca="false">SUM(E265:E267)</f>
        <v>1700000</v>
      </c>
      <c r="F270" s="17" t="n">
        <f aca="false">SUM(F265:F267)</f>
        <v>1700000</v>
      </c>
      <c r="G270" s="17" t="n">
        <f aca="false">SUM(G265:G267)</f>
        <v>1700000</v>
      </c>
      <c r="H270" s="17" t="n">
        <f aca="false">SUM(H265:H267)</f>
        <v>1700000</v>
      </c>
      <c r="I270" s="17" t="n">
        <f aca="false">SUM(I265:I267)</f>
        <v>1700000</v>
      </c>
      <c r="J270" s="17" t="n">
        <f aca="false">SUM(J265:J267)</f>
        <v>1700000</v>
      </c>
      <c r="K270" s="17" t="n">
        <f aca="false">SUM(K265:K267)</f>
        <v>15300000</v>
      </c>
      <c r="AMI270" s="0"/>
      <c r="AMJ270" s="0"/>
    </row>
    <row r="271" s="24" customFormat="true" ht="17.35" hidden="false" customHeight="false" outlineLevel="0" collapsed="false">
      <c r="A271" s="18" t="s">
        <v>66</v>
      </c>
      <c r="B271" s="19" t="n">
        <f aca="false">SUM(B269:B270)</f>
        <v>2106329.6</v>
      </c>
      <c r="C271" s="19" t="n">
        <f aca="false">SUM(C269:C270)</f>
        <v>2106329.6</v>
      </c>
      <c r="D271" s="19" t="n">
        <f aca="false">SUM(D269:D270)</f>
        <v>2106329.6</v>
      </c>
      <c r="E271" s="19" t="n">
        <f aca="false">SUM(E269:E270)</f>
        <v>2106329.6</v>
      </c>
      <c r="F271" s="19" t="n">
        <f aca="false">SUM(F269:F270)</f>
        <v>2106329.6</v>
      </c>
      <c r="G271" s="19" t="n">
        <f aca="false">SUM(G269:G270)</f>
        <v>2106329.6</v>
      </c>
      <c r="H271" s="19" t="n">
        <f aca="false">SUM(H269:H270)</f>
        <v>2106329.6</v>
      </c>
      <c r="I271" s="19" t="n">
        <f aca="false">SUM(I269:I270)</f>
        <v>2106329.6</v>
      </c>
      <c r="J271" s="19" t="n">
        <f aca="false">SUM(J269:J270)</f>
        <v>2106329.6</v>
      </c>
      <c r="K271" s="19" t="n">
        <f aca="false">SUM(K269:K270)</f>
        <v>18956966.4</v>
      </c>
      <c r="AMI271" s="0"/>
      <c r="AMJ271" s="0"/>
    </row>
    <row r="272" s="24" customFormat="true" ht="17.35" hidden="false" customHeight="false" outlineLevel="0" collapsed="false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AMI272" s="0"/>
      <c r="AMJ272" s="0"/>
    </row>
    <row r="273" customFormat="false" ht="17.35" hidden="false" customHeight="false" outlineLevel="0" collapsed="false">
      <c r="A273" s="8" t="s">
        <v>67</v>
      </c>
      <c r="B273" s="10"/>
      <c r="C273" s="10"/>
      <c r="D273" s="10"/>
      <c r="E273" s="10"/>
      <c r="F273" s="10"/>
      <c r="G273" s="10"/>
      <c r="H273" s="10"/>
      <c r="I273" s="10"/>
      <c r="J273" s="10"/>
      <c r="K273" s="10"/>
    </row>
    <row r="274" customFormat="false" ht="17.35" hidden="false" customHeight="false" outlineLevel="0" collapsed="false">
      <c r="A274" s="14"/>
      <c r="B274" s="10"/>
      <c r="C274" s="10"/>
      <c r="D274" s="10"/>
      <c r="E274" s="10"/>
      <c r="F274" s="10"/>
      <c r="G274" s="10"/>
      <c r="H274" s="10"/>
      <c r="I274" s="10"/>
      <c r="J274" s="10"/>
      <c r="K274" s="10"/>
    </row>
    <row r="275" customFormat="false" ht="17.35" hidden="false" customHeight="false" outlineLevel="0" collapsed="false">
      <c r="A275" s="14" t="s">
        <v>17</v>
      </c>
      <c r="B275" s="10"/>
      <c r="C275" s="10"/>
      <c r="D275" s="10"/>
      <c r="E275" s="10"/>
      <c r="F275" s="10"/>
      <c r="G275" s="10"/>
      <c r="H275" s="10"/>
      <c r="I275" s="10"/>
      <c r="J275" s="10"/>
      <c r="K275" s="10"/>
    </row>
    <row r="276" s="9" customFormat="true" ht="26.65" hidden="false" customHeight="false" outlineLevel="0" collapsed="false">
      <c r="A276" s="11" t="s">
        <v>30</v>
      </c>
      <c r="B276" s="15" t="n">
        <f aca="false">PNBiodiv!B6</f>
        <v>166108</v>
      </c>
      <c r="C276" s="15" t="n">
        <f aca="false">PNBiodiv!C6</f>
        <v>166108</v>
      </c>
      <c r="D276" s="15" t="n">
        <f aca="false">PNBiodiv!D6</f>
        <v>166108</v>
      </c>
      <c r="E276" s="15" t="n">
        <f aca="false">PNBiodiv!E6</f>
        <v>166108</v>
      </c>
      <c r="F276" s="15" t="n">
        <f aca="false">PNBiodiv!F6</f>
        <v>166108</v>
      </c>
      <c r="G276" s="15" t="n">
        <f aca="false">PNBiodiv!G6</f>
        <v>166108</v>
      </c>
      <c r="H276" s="15" t="n">
        <f aca="false">PNBiodiv!H6</f>
        <v>166108</v>
      </c>
      <c r="I276" s="15" t="n">
        <f aca="false">PNBiodiv!I6</f>
        <v>166108</v>
      </c>
      <c r="J276" s="15" t="n">
        <f aca="false">PNBiodiv!J6</f>
        <v>166108</v>
      </c>
      <c r="K276" s="10" t="n">
        <f aca="false">SUM(B276:J276)</f>
        <v>1494972</v>
      </c>
      <c r="L276" s="15"/>
      <c r="AMI276" s="0"/>
      <c r="AMJ276" s="0"/>
    </row>
    <row r="277" s="9" customFormat="true" ht="13.8" hidden="false" customHeight="false" outlineLevel="0" collapsed="false">
      <c r="A277" s="22" t="s">
        <v>19</v>
      </c>
      <c r="B277" s="15" t="n">
        <f aca="false">PNBiodiv!B7</f>
        <v>0</v>
      </c>
      <c r="C277" s="15" t="n">
        <f aca="false">PNBiodiv!C7</f>
        <v>0</v>
      </c>
      <c r="D277" s="15" t="n">
        <f aca="false">PNBiodiv!D7</f>
        <v>0</v>
      </c>
      <c r="E277" s="15" t="n">
        <f aca="false">PNBiodiv!E7</f>
        <v>0</v>
      </c>
      <c r="F277" s="15" t="n">
        <f aca="false">PNBiodiv!F7</f>
        <v>0</v>
      </c>
      <c r="G277" s="15" t="n">
        <f aca="false">PNBiodiv!G7</f>
        <v>0</v>
      </c>
      <c r="H277" s="15" t="n">
        <f aca="false">PNBiodiv!H7</f>
        <v>0</v>
      </c>
      <c r="I277" s="15" t="n">
        <f aca="false">PNBiodiv!I7</f>
        <v>0</v>
      </c>
      <c r="J277" s="15" t="n">
        <f aca="false">PNBiodiv!J7</f>
        <v>0</v>
      </c>
      <c r="K277" s="10" t="n">
        <f aca="false">SUM(B277:J277)</f>
        <v>0</v>
      </c>
      <c r="L277" s="15"/>
      <c r="AMI277" s="0"/>
      <c r="AMJ277" s="0"/>
    </row>
    <row r="278" s="9" customFormat="true" ht="13.8" hidden="false" customHeight="false" outlineLevel="0" collapsed="false">
      <c r="A278" s="9" t="s">
        <v>20</v>
      </c>
      <c r="B278" s="15" t="n">
        <f aca="false">PNBiodiv!B8</f>
        <v>33221.6</v>
      </c>
      <c r="C278" s="15" t="n">
        <f aca="false">PNBiodiv!C8</f>
        <v>33221.6</v>
      </c>
      <c r="D278" s="15" t="n">
        <f aca="false">PNBiodiv!D8</f>
        <v>33221.6</v>
      </c>
      <c r="E278" s="15" t="n">
        <f aca="false">PNBiodiv!E8</f>
        <v>33221.6</v>
      </c>
      <c r="F278" s="15" t="n">
        <f aca="false">PNBiodiv!F8</f>
        <v>33221.6</v>
      </c>
      <c r="G278" s="15" t="n">
        <f aca="false">PNBiodiv!G8</f>
        <v>33221.6</v>
      </c>
      <c r="H278" s="15" t="n">
        <f aca="false">PNBiodiv!H8</f>
        <v>33221.6</v>
      </c>
      <c r="I278" s="15" t="n">
        <f aca="false">PNBiodiv!I8</f>
        <v>33221.6</v>
      </c>
      <c r="J278" s="15" t="n">
        <f aca="false">PNBiodiv!J8</f>
        <v>33221.6</v>
      </c>
      <c r="K278" s="15" t="n">
        <f aca="false">PNBiodiv!K8</f>
        <v>298994.4</v>
      </c>
      <c r="L278" s="15"/>
      <c r="AMI278" s="0"/>
      <c r="AMJ278" s="0"/>
    </row>
    <row r="279" s="9" customFormat="true" ht="15.65" hidden="false" customHeight="false" outlineLevel="0" collapsed="false">
      <c r="A279" s="9" t="s">
        <v>21</v>
      </c>
      <c r="B279" s="15" t="n">
        <f aca="false">PNBiodiv!B9</f>
        <v>12000</v>
      </c>
      <c r="C279" s="15" t="n">
        <f aca="false">PNBiodiv!C9</f>
        <v>12000</v>
      </c>
      <c r="D279" s="15" t="n">
        <f aca="false">PNBiodiv!D9</f>
        <v>12000</v>
      </c>
      <c r="E279" s="15" t="n">
        <f aca="false">PNBiodiv!E9</f>
        <v>12000</v>
      </c>
      <c r="F279" s="15" t="n">
        <f aca="false">PNBiodiv!F9</f>
        <v>12000</v>
      </c>
      <c r="G279" s="15" t="n">
        <f aca="false">PNBiodiv!G9</f>
        <v>12000</v>
      </c>
      <c r="H279" s="15" t="n">
        <f aca="false">PNBiodiv!H9</f>
        <v>12000</v>
      </c>
      <c r="I279" s="15" t="n">
        <f aca="false">PNBiodiv!I9</f>
        <v>12000</v>
      </c>
      <c r="J279" s="15" t="n">
        <f aca="false">PNBiodiv!J9</f>
        <v>12000</v>
      </c>
      <c r="K279" s="10" t="n">
        <f aca="false">SUM(B279:J279)</f>
        <v>108000</v>
      </c>
      <c r="L279" s="15"/>
      <c r="AMI279" s="0"/>
      <c r="AMJ279" s="0"/>
    </row>
    <row r="280" s="9" customFormat="true" ht="15.65" hidden="false" customHeight="false" outlineLevel="0" collapsed="false">
      <c r="A280" s="23" t="s">
        <v>22</v>
      </c>
      <c r="B280" s="15" t="n">
        <f aca="false">PNBiodiv!B10</f>
        <v>10000</v>
      </c>
      <c r="C280" s="15" t="n">
        <f aca="false">PNBiodiv!C10</f>
        <v>10000</v>
      </c>
      <c r="D280" s="15" t="n">
        <f aca="false">PNBiodiv!D10</f>
        <v>10000</v>
      </c>
      <c r="E280" s="15" t="n">
        <f aca="false">PNBiodiv!E10</f>
        <v>10000</v>
      </c>
      <c r="F280" s="15" t="n">
        <f aca="false">PNBiodiv!F10</f>
        <v>10000</v>
      </c>
      <c r="G280" s="15" t="n">
        <f aca="false">PNBiodiv!G10</f>
        <v>10000</v>
      </c>
      <c r="H280" s="15" t="n">
        <f aca="false">PNBiodiv!H10</f>
        <v>10000</v>
      </c>
      <c r="I280" s="15" t="n">
        <f aca="false">PNBiodiv!I10</f>
        <v>10000</v>
      </c>
      <c r="J280" s="15" t="n">
        <f aca="false">PNBiodiv!J10</f>
        <v>10000</v>
      </c>
      <c r="K280" s="10" t="n">
        <f aca="false">SUM(B280:J280)</f>
        <v>90000</v>
      </c>
      <c r="AMI280" s="0"/>
      <c r="AMJ280" s="0"/>
    </row>
    <row r="281" s="9" customFormat="true" ht="13.8" hidden="false" customHeight="false" outlineLevel="0" collapsed="false">
      <c r="A281" s="11" t="s">
        <v>23</v>
      </c>
      <c r="B281" s="15" t="n">
        <f aca="false">PNBiodiv!B11</f>
        <v>9000</v>
      </c>
      <c r="C281" s="15" t="n">
        <f aca="false">PNBiodiv!C11</f>
        <v>9000</v>
      </c>
      <c r="D281" s="15" t="n">
        <f aca="false">PNBiodiv!D11</f>
        <v>9000</v>
      </c>
      <c r="E281" s="15" t="n">
        <f aca="false">PNBiodiv!E11</f>
        <v>9000</v>
      </c>
      <c r="F281" s="15" t="n">
        <f aca="false">PNBiodiv!F11</f>
        <v>9000</v>
      </c>
      <c r="G281" s="15" t="n">
        <f aca="false">PNBiodiv!G11</f>
        <v>9000</v>
      </c>
      <c r="H281" s="15" t="n">
        <f aca="false">PNBiodiv!H11</f>
        <v>9000</v>
      </c>
      <c r="I281" s="15" t="n">
        <f aca="false">PNBiodiv!I11</f>
        <v>9000</v>
      </c>
      <c r="J281" s="15" t="n">
        <f aca="false">PNBiodiv!J11</f>
        <v>9000</v>
      </c>
      <c r="K281" s="10" t="n">
        <f aca="false">SUM(B281:J281)</f>
        <v>81000</v>
      </c>
      <c r="AMI281" s="0"/>
      <c r="AMJ281" s="0"/>
    </row>
    <row r="282" s="9" customFormat="true" ht="13.8" hidden="false" customHeight="false" outlineLevel="0" collapsed="false">
      <c r="A282" s="9" t="s">
        <v>31</v>
      </c>
      <c r="B282" s="15" t="n">
        <f aca="false">PNBiodiv!B12</f>
        <v>1000</v>
      </c>
      <c r="C282" s="15" t="n">
        <f aca="false">PNBiodiv!C12</f>
        <v>1000</v>
      </c>
      <c r="D282" s="15" t="n">
        <f aca="false">PNBiodiv!D12</f>
        <v>1000</v>
      </c>
      <c r="E282" s="15" t="n">
        <f aca="false">PNBiodiv!E12</f>
        <v>1000</v>
      </c>
      <c r="F282" s="15" t="n">
        <f aca="false">PNBiodiv!F12</f>
        <v>1000</v>
      </c>
      <c r="G282" s="15" t="n">
        <f aca="false">PNBiodiv!G12</f>
        <v>1000</v>
      </c>
      <c r="H282" s="15" t="n">
        <f aca="false">PNBiodiv!H12</f>
        <v>1000</v>
      </c>
      <c r="I282" s="15" t="n">
        <f aca="false">PNBiodiv!I12</f>
        <v>1000</v>
      </c>
      <c r="J282" s="15" t="n">
        <f aca="false">PNBiodiv!J12</f>
        <v>1000</v>
      </c>
      <c r="K282" s="10" t="n">
        <f aca="false">SUM(B282:J282)</f>
        <v>9000</v>
      </c>
      <c r="AMI282" s="0"/>
      <c r="AMJ282" s="0"/>
    </row>
    <row r="283" s="9" customFormat="true" ht="13.8" hidden="false" customHeight="false" outlineLevel="0" collapsed="false">
      <c r="A283" s="9" t="s">
        <v>32</v>
      </c>
      <c r="B283" s="15" t="n">
        <f aca="false">PNBiodiv!B13</f>
        <v>50000</v>
      </c>
      <c r="C283" s="15" t="n">
        <f aca="false">PNBiodiv!C13</f>
        <v>50000</v>
      </c>
      <c r="D283" s="15" t="n">
        <f aca="false">PNBiodiv!D13</f>
        <v>50000</v>
      </c>
      <c r="E283" s="15" t="n">
        <f aca="false">PNBiodiv!E13</f>
        <v>50000</v>
      </c>
      <c r="F283" s="15" t="n">
        <f aca="false">PNBiodiv!F13</f>
        <v>50000</v>
      </c>
      <c r="G283" s="15" t="n">
        <f aca="false">PNBiodiv!G13</f>
        <v>50000</v>
      </c>
      <c r="H283" s="15" t="n">
        <f aca="false">PNBiodiv!H13</f>
        <v>50000</v>
      </c>
      <c r="I283" s="15" t="n">
        <f aca="false">PNBiodiv!I13</f>
        <v>50000</v>
      </c>
      <c r="J283" s="15" t="n">
        <f aca="false">PNBiodiv!J13</f>
        <v>50000</v>
      </c>
      <c r="K283" s="10" t="n">
        <f aca="false">SUM(B283:J283)</f>
        <v>450000</v>
      </c>
      <c r="AMI283" s="0"/>
      <c r="AMJ283" s="0"/>
    </row>
    <row r="284" s="9" customFormat="true" ht="13.8" hidden="false" customHeight="false" outlineLevel="0" collapsed="false">
      <c r="B284" s="15"/>
      <c r="C284" s="15"/>
      <c r="D284" s="15"/>
      <c r="E284" s="15"/>
      <c r="F284" s="15"/>
      <c r="G284" s="15"/>
      <c r="H284" s="15"/>
      <c r="I284" s="15"/>
      <c r="J284" s="15"/>
      <c r="K284" s="10"/>
      <c r="AMI284" s="0"/>
      <c r="AMJ284" s="0"/>
    </row>
    <row r="285" s="9" customFormat="true" ht="15.7" hidden="false" customHeight="false" outlineLevel="0" collapsed="false">
      <c r="A285" s="14" t="s">
        <v>12</v>
      </c>
      <c r="B285" s="15"/>
      <c r="C285" s="15"/>
      <c r="D285" s="15"/>
      <c r="E285" s="15"/>
      <c r="F285" s="15"/>
      <c r="G285" s="15"/>
      <c r="H285" s="15"/>
      <c r="I285" s="15"/>
      <c r="J285" s="15"/>
      <c r="K285" s="10"/>
      <c r="AMI285" s="0"/>
      <c r="AMJ285" s="0"/>
    </row>
    <row r="286" s="9" customFormat="true" ht="13.8" hidden="false" customHeight="false" outlineLevel="0" collapsed="false">
      <c r="A286" s="9" t="s">
        <v>68</v>
      </c>
      <c r="B286" s="15" t="n">
        <f aca="false">PNBiodiv!B16</f>
        <v>600000</v>
      </c>
      <c r="C286" s="15" t="n">
        <f aca="false">PNBiodiv!C16</f>
        <v>600000</v>
      </c>
      <c r="D286" s="15" t="n">
        <f aca="false">PNBiodiv!D16</f>
        <v>600000</v>
      </c>
      <c r="E286" s="15" t="n">
        <f aca="false">PNBiodiv!E16</f>
        <v>600000</v>
      </c>
      <c r="F286" s="15" t="n">
        <f aca="false">PNBiodiv!F16</f>
        <v>600000</v>
      </c>
      <c r="G286" s="15" t="n">
        <f aca="false">PNBiodiv!G16</f>
        <v>600000</v>
      </c>
      <c r="H286" s="15" t="n">
        <f aca="false">PNBiodiv!H16</f>
        <v>600000</v>
      </c>
      <c r="I286" s="15" t="n">
        <f aca="false">PNBiodiv!I16</f>
        <v>600000</v>
      </c>
      <c r="J286" s="15" t="n">
        <f aca="false">PNBiodiv!J16</f>
        <v>600000</v>
      </c>
      <c r="K286" s="10" t="n">
        <f aca="false">SUM(B286:J286)</f>
        <v>5400000</v>
      </c>
      <c r="AMI286" s="0"/>
      <c r="AMJ286" s="0"/>
    </row>
    <row r="287" s="9" customFormat="true" ht="13.8" hidden="false" customHeight="false" outlineLevel="0" collapsed="false">
      <c r="A287" s="9" t="s">
        <v>34</v>
      </c>
      <c r="B287" s="15" t="n">
        <f aca="false">PNBiodiv!B17</f>
        <v>1000000</v>
      </c>
      <c r="C287" s="15" t="n">
        <f aca="false">PNBiodiv!C17</f>
        <v>1000000</v>
      </c>
      <c r="D287" s="15" t="n">
        <f aca="false">PNBiodiv!D17</f>
        <v>1000000</v>
      </c>
      <c r="E287" s="15" t="n">
        <f aca="false">PNBiodiv!E17</f>
        <v>1000000</v>
      </c>
      <c r="F287" s="15" t="n">
        <f aca="false">PNBiodiv!F17</f>
        <v>1000000</v>
      </c>
      <c r="G287" s="15" t="n">
        <f aca="false">PNBiodiv!G17</f>
        <v>1000000</v>
      </c>
      <c r="H287" s="15" t="n">
        <f aca="false">PNBiodiv!H17</f>
        <v>1000000</v>
      </c>
      <c r="I287" s="15" t="n">
        <f aca="false">PNBiodiv!I17</f>
        <v>1000000</v>
      </c>
      <c r="J287" s="15" t="n">
        <f aca="false">PNBiodiv!J17</f>
        <v>1000000</v>
      </c>
      <c r="K287" s="10" t="n">
        <f aca="false">SUM(B287:J287)</f>
        <v>9000000</v>
      </c>
      <c r="AMI287" s="0"/>
      <c r="AMJ287" s="0"/>
    </row>
    <row r="288" s="9" customFormat="true" ht="13.8" hidden="false" customHeight="false" outlineLevel="0" collapsed="false">
      <c r="A288" s="9" t="s">
        <v>26</v>
      </c>
      <c r="B288" s="15" t="n">
        <f aca="false">PNBiodiv!B18</f>
        <v>0</v>
      </c>
      <c r="C288" s="15" t="n">
        <f aca="false">PNBiodiv!C18</f>
        <v>0</v>
      </c>
      <c r="D288" s="15" t="n">
        <f aca="false">PNBiodiv!D18</f>
        <v>0</v>
      </c>
      <c r="E288" s="15" t="n">
        <f aca="false">PNBiodiv!E18</f>
        <v>0</v>
      </c>
      <c r="F288" s="15" t="n">
        <f aca="false">PNBiodiv!F18</f>
        <v>0</v>
      </c>
      <c r="G288" s="15" t="n">
        <f aca="false">PNBiodiv!G18</f>
        <v>0</v>
      </c>
      <c r="H288" s="15" t="n">
        <f aca="false">PNBiodiv!H18</f>
        <v>0</v>
      </c>
      <c r="I288" s="15" t="n">
        <f aca="false">PNBiodiv!I18</f>
        <v>0</v>
      </c>
      <c r="J288" s="15" t="n">
        <f aca="false">PNBiodiv!J18</f>
        <v>0</v>
      </c>
      <c r="K288" s="10" t="n">
        <f aca="false">SUM(B288:J288)</f>
        <v>0</v>
      </c>
      <c r="AMI288" s="0"/>
      <c r="AMJ288" s="0"/>
    </row>
    <row r="289" s="9" customFormat="true" ht="13.8" hidden="false" customHeight="false" outlineLevel="0" collapsed="false">
      <c r="B289" s="15"/>
      <c r="C289" s="15"/>
      <c r="D289" s="15"/>
      <c r="E289" s="15"/>
      <c r="F289" s="15"/>
      <c r="G289" s="15"/>
      <c r="H289" s="15"/>
      <c r="I289" s="15"/>
      <c r="J289" s="15"/>
      <c r="K289" s="10"/>
      <c r="AMI289" s="0"/>
      <c r="AMJ289" s="0"/>
    </row>
    <row r="290" s="9" customFormat="true" ht="15" hidden="false" customHeight="false" outlineLevel="0" collapsed="false">
      <c r="A290" s="16" t="s">
        <v>27</v>
      </c>
      <c r="B290" s="17" t="n">
        <f aca="false">SUM(B276:B283)</f>
        <v>281329.6</v>
      </c>
      <c r="C290" s="17" t="n">
        <f aca="false">SUM(C276:C283)</f>
        <v>281329.6</v>
      </c>
      <c r="D290" s="17" t="n">
        <f aca="false">SUM(D276:D283)</f>
        <v>281329.6</v>
      </c>
      <c r="E290" s="17" t="n">
        <f aca="false">SUM(E276:E283)</f>
        <v>281329.6</v>
      </c>
      <c r="F290" s="17" t="n">
        <f aca="false">SUM(F276:F283)</f>
        <v>281329.6</v>
      </c>
      <c r="G290" s="17" t="n">
        <f aca="false">SUM(G276:G283)</f>
        <v>281329.6</v>
      </c>
      <c r="H290" s="17" t="n">
        <f aca="false">SUM(H276:H283)</f>
        <v>281329.6</v>
      </c>
      <c r="I290" s="17" t="n">
        <f aca="false">SUM(I276:I283)</f>
        <v>281329.6</v>
      </c>
      <c r="J290" s="17" t="n">
        <f aca="false">SUM(J276:J283)</f>
        <v>281329.6</v>
      </c>
      <c r="K290" s="17" t="n">
        <f aca="false">SUM(K276:K283)</f>
        <v>2531966.4</v>
      </c>
      <c r="AMI290" s="0"/>
      <c r="AMJ290" s="0"/>
    </row>
    <row r="291" s="9" customFormat="true" ht="15" hidden="false" customHeight="false" outlineLevel="0" collapsed="false">
      <c r="A291" s="16" t="s">
        <v>14</v>
      </c>
      <c r="B291" s="17" t="n">
        <f aca="false">SUM(B286:B288)</f>
        <v>1600000</v>
      </c>
      <c r="C291" s="17" t="n">
        <f aca="false">SUM(C286:C288)</f>
        <v>1600000</v>
      </c>
      <c r="D291" s="17" t="n">
        <f aca="false">SUM(D286:D288)</f>
        <v>1600000</v>
      </c>
      <c r="E291" s="17" t="n">
        <f aca="false">SUM(E286:E288)</f>
        <v>1600000</v>
      </c>
      <c r="F291" s="17" t="n">
        <f aca="false">SUM(F286:F288)</f>
        <v>1600000</v>
      </c>
      <c r="G291" s="17" t="n">
        <f aca="false">SUM(G286:G288)</f>
        <v>1600000</v>
      </c>
      <c r="H291" s="17" t="n">
        <f aca="false">SUM(H286:H288)</f>
        <v>1600000</v>
      </c>
      <c r="I291" s="17" t="n">
        <f aca="false">SUM(I286:I288)</f>
        <v>1600000</v>
      </c>
      <c r="J291" s="17" t="n">
        <f aca="false">SUM(J286:J288)</f>
        <v>1600000</v>
      </c>
      <c r="K291" s="17" t="n">
        <f aca="false">SUM(K286:K288)</f>
        <v>14400000</v>
      </c>
      <c r="AMI291" s="0"/>
      <c r="AMJ291" s="0"/>
    </row>
    <row r="292" s="24" customFormat="true" ht="17.35" hidden="false" customHeight="false" outlineLevel="0" collapsed="false">
      <c r="A292" s="18" t="s">
        <v>69</v>
      </c>
      <c r="B292" s="19" t="n">
        <f aca="false">SUM(B290:B291)</f>
        <v>1881329.6</v>
      </c>
      <c r="C292" s="19" t="n">
        <f aca="false">SUM(C290:C291)</f>
        <v>1881329.6</v>
      </c>
      <c r="D292" s="19" t="n">
        <f aca="false">SUM(D290:D291)</f>
        <v>1881329.6</v>
      </c>
      <c r="E292" s="19" t="n">
        <f aca="false">SUM(E290:E291)</f>
        <v>1881329.6</v>
      </c>
      <c r="F292" s="19" t="n">
        <f aca="false">SUM(F290:F291)</f>
        <v>1881329.6</v>
      </c>
      <c r="G292" s="19" t="n">
        <f aca="false">SUM(G290:G291)</f>
        <v>1881329.6</v>
      </c>
      <c r="H292" s="19" t="n">
        <f aca="false">SUM(H290:H291)</f>
        <v>1881329.6</v>
      </c>
      <c r="I292" s="19" t="n">
        <f aca="false">SUM(I290:I291)</f>
        <v>1881329.6</v>
      </c>
      <c r="J292" s="19" t="n">
        <f aca="false">SUM(J290:J291)</f>
        <v>1881329.6</v>
      </c>
      <c r="K292" s="19" t="n">
        <f aca="false">SUM(K290:K291)</f>
        <v>16931966.4</v>
      </c>
      <c r="AMI292" s="0"/>
      <c r="AMJ292" s="0"/>
    </row>
    <row r="293" s="24" customFormat="true" ht="17.35" hidden="false" customHeight="false" outlineLevel="0" collapsed="false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AMI293" s="0"/>
      <c r="AMJ293" s="0"/>
    </row>
    <row r="294" s="24" customFormat="true" ht="17.35" hidden="false" customHeight="false" outlineLevel="0" collapsed="false">
      <c r="A294" s="8" t="s">
        <v>70</v>
      </c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AMI294" s="0"/>
      <c r="AMJ294" s="0"/>
    </row>
    <row r="295" s="24" customFormat="true" ht="17.35" hidden="false" customHeight="false" outlineLevel="0" collapsed="false">
      <c r="A295" s="14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AMI295" s="0"/>
      <c r="AMJ295" s="0"/>
    </row>
    <row r="296" s="24" customFormat="true" ht="17.35" hidden="false" customHeight="false" outlineLevel="0" collapsed="false">
      <c r="A296" s="14" t="s">
        <v>17</v>
      </c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AMI296" s="0"/>
      <c r="AMJ296" s="0"/>
    </row>
    <row r="297" s="24" customFormat="true" ht="26.65" hidden="false" customHeight="false" outlineLevel="0" collapsed="false">
      <c r="A297" s="11" t="s">
        <v>30</v>
      </c>
      <c r="B297" s="15" t="n">
        <f aca="false">PNaußersch!B6</f>
        <v>166108</v>
      </c>
      <c r="C297" s="15" t="n">
        <f aca="false">PNaußersch!C6</f>
        <v>166108</v>
      </c>
      <c r="D297" s="15" t="n">
        <f aca="false">PNaußersch!D6</f>
        <v>166108</v>
      </c>
      <c r="E297" s="15" t="n">
        <f aca="false">PNaußersch!E6</f>
        <v>166108</v>
      </c>
      <c r="F297" s="15" t="n">
        <f aca="false">PNaußersch!F6</f>
        <v>166108</v>
      </c>
      <c r="G297" s="15" t="n">
        <f aca="false">PNaußersch!G6</f>
        <v>166108</v>
      </c>
      <c r="H297" s="15" t="n">
        <f aca="false">PNaußersch!H6</f>
        <v>166108</v>
      </c>
      <c r="I297" s="15" t="n">
        <f aca="false">PNaußersch!I6</f>
        <v>166108</v>
      </c>
      <c r="J297" s="15" t="n">
        <f aca="false">PNaußersch!J6</f>
        <v>166108</v>
      </c>
      <c r="K297" s="10" t="n">
        <f aca="false">SUM(B297:J297)</f>
        <v>1494972</v>
      </c>
      <c r="AMI297" s="0"/>
      <c r="AMJ297" s="0"/>
    </row>
    <row r="298" s="24" customFormat="true" ht="14.3" hidden="false" customHeight="true" outlineLevel="0" collapsed="false">
      <c r="A298" s="22" t="s">
        <v>19</v>
      </c>
      <c r="B298" s="15" t="n">
        <f aca="false">PNaußersch!B7</f>
        <v>0</v>
      </c>
      <c r="C298" s="15" t="n">
        <f aca="false">PNaußersch!C7</f>
        <v>0</v>
      </c>
      <c r="D298" s="15" t="n">
        <f aca="false">PNaußersch!D7</f>
        <v>0</v>
      </c>
      <c r="E298" s="15" t="n">
        <f aca="false">PNaußersch!E7</f>
        <v>0</v>
      </c>
      <c r="F298" s="15" t="n">
        <f aca="false">PNaußersch!F7</f>
        <v>0</v>
      </c>
      <c r="G298" s="15" t="n">
        <f aca="false">PNaußersch!G7</f>
        <v>0</v>
      </c>
      <c r="H298" s="15" t="n">
        <f aca="false">PNaußersch!H7</f>
        <v>0</v>
      </c>
      <c r="I298" s="15" t="n">
        <f aca="false">PNaußersch!I7</f>
        <v>0</v>
      </c>
      <c r="J298" s="15" t="n">
        <f aca="false">PNaußersch!J7</f>
        <v>0</v>
      </c>
      <c r="K298" s="10" t="n">
        <f aca="false">SUM(B298:J298)</f>
        <v>0</v>
      </c>
      <c r="AMI298" s="0"/>
      <c r="AMJ298" s="0"/>
    </row>
    <row r="299" s="24" customFormat="true" ht="15.05" hidden="false" customHeight="true" outlineLevel="0" collapsed="false">
      <c r="A299" s="9" t="s">
        <v>20</v>
      </c>
      <c r="B299" s="15" t="n">
        <f aca="false">PNaußersch!B8</f>
        <v>33221.6</v>
      </c>
      <c r="C299" s="15" t="n">
        <f aca="false">PNaußersch!C8</f>
        <v>33221.6</v>
      </c>
      <c r="D299" s="15" t="n">
        <f aca="false">PNaußersch!D8</f>
        <v>33221.6</v>
      </c>
      <c r="E299" s="15" t="n">
        <f aca="false">PNaußersch!E8</f>
        <v>33221.6</v>
      </c>
      <c r="F299" s="15" t="n">
        <f aca="false">PNaußersch!F8</f>
        <v>33221.6</v>
      </c>
      <c r="G299" s="15" t="n">
        <f aca="false">PNaußersch!G8</f>
        <v>33221.6</v>
      </c>
      <c r="H299" s="15" t="n">
        <f aca="false">PNaußersch!H8</f>
        <v>33221.6</v>
      </c>
      <c r="I299" s="15" t="n">
        <f aca="false">PNaußersch!I8</f>
        <v>33221.6</v>
      </c>
      <c r="J299" s="15" t="n">
        <f aca="false">PNaußersch!J8</f>
        <v>33221.6</v>
      </c>
      <c r="K299" s="15" t="n">
        <f aca="false">PNaußersch!K8</f>
        <v>298994.4</v>
      </c>
      <c r="AMI299" s="0"/>
      <c r="AMJ299" s="0"/>
    </row>
    <row r="300" s="24" customFormat="true" ht="15.05" hidden="false" customHeight="true" outlineLevel="0" collapsed="false">
      <c r="A300" s="9" t="s">
        <v>21</v>
      </c>
      <c r="B300" s="15" t="n">
        <f aca="false">PNaußersch!B9</f>
        <v>12000</v>
      </c>
      <c r="C300" s="15" t="n">
        <f aca="false">PNaußersch!C9</f>
        <v>12000</v>
      </c>
      <c r="D300" s="15" t="n">
        <f aca="false">PNaußersch!D9</f>
        <v>12000</v>
      </c>
      <c r="E300" s="15" t="n">
        <f aca="false">PNaußersch!E9</f>
        <v>12000</v>
      </c>
      <c r="F300" s="15" t="n">
        <f aca="false">PNaußersch!F9</f>
        <v>12000</v>
      </c>
      <c r="G300" s="15" t="n">
        <f aca="false">PNaußersch!G9</f>
        <v>12000</v>
      </c>
      <c r="H300" s="15" t="n">
        <f aca="false">PNaußersch!H9</f>
        <v>12000</v>
      </c>
      <c r="I300" s="15" t="n">
        <f aca="false">PNaußersch!I9</f>
        <v>12000</v>
      </c>
      <c r="J300" s="15" t="n">
        <f aca="false">PNaußersch!J9</f>
        <v>12000</v>
      </c>
      <c r="K300" s="10" t="n">
        <f aca="false">SUM(B300:J300)</f>
        <v>108000</v>
      </c>
      <c r="AMI300" s="0"/>
      <c r="AMJ300" s="0"/>
    </row>
    <row r="301" s="24" customFormat="true" ht="15.05" hidden="false" customHeight="true" outlineLevel="0" collapsed="false">
      <c r="A301" s="23" t="s">
        <v>22</v>
      </c>
      <c r="B301" s="15" t="n">
        <f aca="false">PNaußersch!B10</f>
        <v>10000</v>
      </c>
      <c r="C301" s="15" t="n">
        <f aca="false">PNaußersch!C10</f>
        <v>10000</v>
      </c>
      <c r="D301" s="15" t="n">
        <f aca="false">PNaußersch!D10</f>
        <v>10000</v>
      </c>
      <c r="E301" s="15" t="n">
        <f aca="false">PNaußersch!E10</f>
        <v>10000</v>
      </c>
      <c r="F301" s="15" t="n">
        <f aca="false">PNaußersch!F10</f>
        <v>10000</v>
      </c>
      <c r="G301" s="15" t="n">
        <f aca="false">PNaußersch!G10</f>
        <v>10000</v>
      </c>
      <c r="H301" s="15" t="n">
        <f aca="false">PNaußersch!H10</f>
        <v>10000</v>
      </c>
      <c r="I301" s="15" t="n">
        <f aca="false">PNaußersch!I10</f>
        <v>10000</v>
      </c>
      <c r="J301" s="15" t="n">
        <f aca="false">PNaußersch!J10</f>
        <v>10000</v>
      </c>
      <c r="K301" s="10" t="n">
        <f aca="false">SUM(B301:J301)</f>
        <v>90000</v>
      </c>
      <c r="AMI301" s="0"/>
      <c r="AMJ301" s="0"/>
    </row>
    <row r="302" s="24" customFormat="true" ht="15.05" hidden="false" customHeight="true" outlineLevel="0" collapsed="false">
      <c r="A302" s="11" t="s">
        <v>23</v>
      </c>
      <c r="B302" s="15" t="n">
        <f aca="false">PNaußersch!B11</f>
        <v>9000</v>
      </c>
      <c r="C302" s="15" t="n">
        <f aca="false">PNaußersch!C11</f>
        <v>9000</v>
      </c>
      <c r="D302" s="15" t="n">
        <f aca="false">PNaußersch!D11</f>
        <v>9000</v>
      </c>
      <c r="E302" s="15" t="n">
        <f aca="false">PNaußersch!E11</f>
        <v>9000</v>
      </c>
      <c r="F302" s="15" t="n">
        <f aca="false">PNaußersch!F11</f>
        <v>9000</v>
      </c>
      <c r="G302" s="15" t="n">
        <f aca="false">PNaußersch!G11</f>
        <v>9000</v>
      </c>
      <c r="H302" s="15" t="n">
        <f aca="false">PNaußersch!H11</f>
        <v>9000</v>
      </c>
      <c r="I302" s="15" t="n">
        <f aca="false">PNaußersch!I11</f>
        <v>9000</v>
      </c>
      <c r="J302" s="15" t="n">
        <f aca="false">PNaußersch!J11</f>
        <v>9000</v>
      </c>
      <c r="K302" s="10" t="n">
        <f aca="false">SUM(B302:J302)</f>
        <v>81000</v>
      </c>
      <c r="AMI302" s="0"/>
      <c r="AMJ302" s="0"/>
    </row>
    <row r="303" s="24" customFormat="true" ht="15.05" hidden="false" customHeight="true" outlineLevel="0" collapsed="false">
      <c r="A303" s="9" t="s">
        <v>31</v>
      </c>
      <c r="B303" s="15" t="n">
        <f aca="false">PNaußersch!B12</f>
        <v>1000</v>
      </c>
      <c r="C303" s="15" t="n">
        <f aca="false">PNaußersch!C12</f>
        <v>1000</v>
      </c>
      <c r="D303" s="15" t="n">
        <f aca="false">PNaußersch!D12</f>
        <v>1000</v>
      </c>
      <c r="E303" s="15" t="n">
        <f aca="false">PNaußersch!E12</f>
        <v>1000</v>
      </c>
      <c r="F303" s="15" t="n">
        <f aca="false">PNaußersch!F12</f>
        <v>1000</v>
      </c>
      <c r="G303" s="15" t="n">
        <f aca="false">PNaußersch!G12</f>
        <v>1000</v>
      </c>
      <c r="H303" s="15" t="n">
        <f aca="false">PNaußersch!H12</f>
        <v>1000</v>
      </c>
      <c r="I303" s="15" t="n">
        <f aca="false">PNaußersch!I12</f>
        <v>1000</v>
      </c>
      <c r="J303" s="15" t="n">
        <f aca="false">PNaußersch!J12</f>
        <v>1000</v>
      </c>
      <c r="K303" s="10" t="n">
        <f aca="false">SUM(B303:J303)</f>
        <v>9000</v>
      </c>
      <c r="AMI303" s="0"/>
      <c r="AMJ303" s="0"/>
    </row>
    <row r="304" s="24" customFormat="true" ht="15.05" hidden="false" customHeight="true" outlineLevel="0" collapsed="false">
      <c r="A304" s="9" t="s">
        <v>32</v>
      </c>
      <c r="B304" s="15" t="n">
        <f aca="false">PNaußersch!B13</f>
        <v>50000</v>
      </c>
      <c r="C304" s="15" t="n">
        <f aca="false">PNaußersch!C13</f>
        <v>50000</v>
      </c>
      <c r="D304" s="15" t="n">
        <f aca="false">PNaußersch!D13</f>
        <v>50000</v>
      </c>
      <c r="E304" s="15" t="n">
        <f aca="false">PNaußersch!E13</f>
        <v>50000</v>
      </c>
      <c r="F304" s="15" t="n">
        <f aca="false">PNaußersch!F13</f>
        <v>50000</v>
      </c>
      <c r="G304" s="15" t="n">
        <f aca="false">PNaußersch!G13</f>
        <v>50000</v>
      </c>
      <c r="H304" s="15" t="n">
        <f aca="false">PNaußersch!H13</f>
        <v>50000</v>
      </c>
      <c r="I304" s="15" t="n">
        <f aca="false">PNaußersch!I13</f>
        <v>50000</v>
      </c>
      <c r="J304" s="15" t="n">
        <f aca="false">PNaußersch!J13</f>
        <v>50000</v>
      </c>
      <c r="K304" s="10" t="n">
        <f aca="false">SUM(B304:J304)</f>
        <v>450000</v>
      </c>
      <c r="AMI304" s="0"/>
      <c r="AMJ304" s="0"/>
    </row>
    <row r="305" s="24" customFormat="true" ht="17.35" hidden="false" customHeight="false" outlineLevel="0" collapsed="false">
      <c r="A305" s="9"/>
      <c r="B305" s="15"/>
      <c r="C305" s="15"/>
      <c r="D305" s="15"/>
      <c r="E305" s="15"/>
      <c r="F305" s="15"/>
      <c r="G305" s="15"/>
      <c r="H305" s="15"/>
      <c r="I305" s="15"/>
      <c r="J305" s="15"/>
      <c r="K305" s="10"/>
      <c r="AMI305" s="0"/>
      <c r="AMJ305" s="0"/>
    </row>
    <row r="306" s="24" customFormat="true" ht="17.35" hidden="false" customHeight="false" outlineLevel="0" collapsed="false">
      <c r="A306" s="14" t="s">
        <v>12</v>
      </c>
      <c r="B306" s="15"/>
      <c r="C306" s="15"/>
      <c r="D306" s="15"/>
      <c r="E306" s="15"/>
      <c r="F306" s="15"/>
      <c r="G306" s="15"/>
      <c r="H306" s="15"/>
      <c r="I306" s="15"/>
      <c r="J306" s="15"/>
      <c r="K306" s="10"/>
      <c r="AMI306" s="0"/>
      <c r="AMJ306" s="0"/>
    </row>
    <row r="307" s="24" customFormat="true" ht="15.05" hidden="false" customHeight="true" outlineLevel="0" collapsed="false">
      <c r="A307" s="9" t="s">
        <v>55</v>
      </c>
      <c r="B307" s="15" t="n">
        <f aca="false">PNaußersch!B16</f>
        <v>0</v>
      </c>
      <c r="C307" s="15" t="n">
        <f aca="false">PNaußersch!C16</f>
        <v>0</v>
      </c>
      <c r="D307" s="15" t="n">
        <f aca="false">PNaußersch!D16</f>
        <v>0</v>
      </c>
      <c r="E307" s="15" t="n">
        <f aca="false">PNaußersch!E16</f>
        <v>0</v>
      </c>
      <c r="F307" s="15" t="n">
        <f aca="false">PNaußersch!F16</f>
        <v>0</v>
      </c>
      <c r="G307" s="15" t="n">
        <f aca="false">PNaußersch!G16</f>
        <v>0</v>
      </c>
      <c r="H307" s="15" t="n">
        <f aca="false">PNaußersch!H16</f>
        <v>0</v>
      </c>
      <c r="I307" s="15" t="n">
        <f aca="false">PNaußersch!I16</f>
        <v>0</v>
      </c>
      <c r="J307" s="15" t="n">
        <f aca="false">PNaußersch!J16</f>
        <v>0</v>
      </c>
      <c r="K307" s="10" t="n">
        <f aca="false">SUM(B307:J307)</f>
        <v>0</v>
      </c>
      <c r="AMI307" s="0"/>
      <c r="AMJ307" s="0"/>
    </row>
    <row r="308" s="24" customFormat="true" ht="15.05" hidden="false" customHeight="true" outlineLevel="0" collapsed="false">
      <c r="A308" s="9" t="s">
        <v>56</v>
      </c>
      <c r="B308" s="15" t="n">
        <f aca="false">PNaußersch!B17</f>
        <v>0</v>
      </c>
      <c r="C308" s="15" t="n">
        <f aca="false">PNaußersch!C17</f>
        <v>0</v>
      </c>
      <c r="D308" s="15" t="n">
        <f aca="false">PNaußersch!D17</f>
        <v>0</v>
      </c>
      <c r="E308" s="15" t="n">
        <f aca="false">PNaußersch!E17</f>
        <v>0</v>
      </c>
      <c r="F308" s="15" t="n">
        <f aca="false">PNaußersch!F17</f>
        <v>0</v>
      </c>
      <c r="G308" s="15" t="n">
        <f aca="false">PNaußersch!G17</f>
        <v>0</v>
      </c>
      <c r="H308" s="15" t="n">
        <f aca="false">PNaußersch!H17</f>
        <v>0</v>
      </c>
      <c r="I308" s="15" t="n">
        <f aca="false">PNaußersch!I17</f>
        <v>0</v>
      </c>
      <c r="J308" s="15" t="n">
        <f aca="false">PNaußersch!J17</f>
        <v>0</v>
      </c>
      <c r="K308" s="10" t="n">
        <f aca="false">SUM(B308:J308)</f>
        <v>0</v>
      </c>
      <c r="AMI308" s="0"/>
      <c r="AMJ308" s="0"/>
    </row>
    <row r="309" s="24" customFormat="true" ht="15.05" hidden="false" customHeight="true" outlineLevel="0" collapsed="false">
      <c r="A309" s="9" t="s">
        <v>26</v>
      </c>
      <c r="B309" s="15" t="n">
        <f aca="false">PNaußersch!B18</f>
        <v>0</v>
      </c>
      <c r="C309" s="15" t="n">
        <f aca="false">PNaußersch!C18</f>
        <v>0</v>
      </c>
      <c r="D309" s="15" t="n">
        <f aca="false">PNaußersch!D18</f>
        <v>0</v>
      </c>
      <c r="E309" s="15" t="n">
        <f aca="false">PNaußersch!E18</f>
        <v>0</v>
      </c>
      <c r="F309" s="15" t="n">
        <f aca="false">PNaußersch!F18</f>
        <v>0</v>
      </c>
      <c r="G309" s="15" t="n">
        <f aca="false">PNaußersch!G18</f>
        <v>0</v>
      </c>
      <c r="H309" s="15" t="n">
        <f aca="false">PNaußersch!H18</f>
        <v>0</v>
      </c>
      <c r="I309" s="15" t="n">
        <f aca="false">PNaußersch!I18</f>
        <v>0</v>
      </c>
      <c r="J309" s="15" t="n">
        <f aca="false">PNaußersch!J18</f>
        <v>0</v>
      </c>
      <c r="K309" s="10" t="n">
        <f aca="false">SUM(B309:J309)</f>
        <v>0</v>
      </c>
      <c r="AMI309" s="0"/>
      <c r="AMJ309" s="0"/>
    </row>
    <row r="310" s="24" customFormat="true" ht="17.35" hidden="false" customHeight="false" outlineLevel="0" collapsed="false">
      <c r="A310" s="9"/>
      <c r="B310" s="15"/>
      <c r="C310" s="15"/>
      <c r="D310" s="15"/>
      <c r="E310" s="15"/>
      <c r="F310" s="15"/>
      <c r="G310" s="15"/>
      <c r="H310" s="15"/>
      <c r="I310" s="15"/>
      <c r="J310" s="15"/>
      <c r="K310" s="10"/>
      <c r="AMI310" s="0"/>
      <c r="AMJ310" s="0"/>
    </row>
    <row r="311" s="24" customFormat="true" ht="17.35" hidden="false" customHeight="false" outlineLevel="0" collapsed="false">
      <c r="A311" s="16" t="s">
        <v>27</v>
      </c>
      <c r="B311" s="17" t="n">
        <f aca="false">SUM(B297:B304)</f>
        <v>281329.6</v>
      </c>
      <c r="C311" s="17" t="n">
        <f aca="false">SUM(C297:C304)</f>
        <v>281329.6</v>
      </c>
      <c r="D311" s="17" t="n">
        <f aca="false">SUM(D297:D304)</f>
        <v>281329.6</v>
      </c>
      <c r="E311" s="17" t="n">
        <f aca="false">SUM(E297:E304)</f>
        <v>281329.6</v>
      </c>
      <c r="F311" s="17" t="n">
        <f aca="false">SUM(F297:F304)</f>
        <v>281329.6</v>
      </c>
      <c r="G311" s="17" t="n">
        <f aca="false">SUM(G297:G304)</f>
        <v>281329.6</v>
      </c>
      <c r="H311" s="17" t="n">
        <f aca="false">SUM(H297:H304)</f>
        <v>281329.6</v>
      </c>
      <c r="I311" s="17" t="n">
        <f aca="false">SUM(I297:I304)</f>
        <v>281329.6</v>
      </c>
      <c r="J311" s="17" t="n">
        <f aca="false">SUM(J297:J304)</f>
        <v>281329.6</v>
      </c>
      <c r="K311" s="17" t="n">
        <f aca="false">SUM(K297:K304)</f>
        <v>2531966.4</v>
      </c>
      <c r="AMI311" s="0"/>
      <c r="AMJ311" s="0"/>
    </row>
    <row r="312" s="24" customFormat="true" ht="17.35" hidden="false" customHeight="false" outlineLevel="0" collapsed="false">
      <c r="A312" s="16" t="s">
        <v>14</v>
      </c>
      <c r="B312" s="17" t="n">
        <f aca="false">SUM(B307:B309)</f>
        <v>0</v>
      </c>
      <c r="C312" s="17" t="n">
        <f aca="false">SUM(C307:C309)</f>
        <v>0</v>
      </c>
      <c r="D312" s="17" t="n">
        <f aca="false">SUM(D307:D309)</f>
        <v>0</v>
      </c>
      <c r="E312" s="17" t="n">
        <f aca="false">SUM(E307:E309)</f>
        <v>0</v>
      </c>
      <c r="F312" s="17" t="n">
        <f aca="false">SUM(F307:F309)</f>
        <v>0</v>
      </c>
      <c r="G312" s="17" t="n">
        <f aca="false">SUM(G307:G309)</f>
        <v>0</v>
      </c>
      <c r="H312" s="17" t="n">
        <f aca="false">SUM(H307:H309)</f>
        <v>0</v>
      </c>
      <c r="I312" s="17" t="n">
        <f aca="false">SUM(I307:I309)</f>
        <v>0</v>
      </c>
      <c r="J312" s="17" t="n">
        <f aca="false">SUM(J307:J309)</f>
        <v>0</v>
      </c>
      <c r="K312" s="17" t="n">
        <f aca="false">SUM(K307:K309)</f>
        <v>0</v>
      </c>
      <c r="AMI312" s="0"/>
      <c r="AMJ312" s="0"/>
    </row>
    <row r="313" s="24" customFormat="true" ht="17.35" hidden="false" customHeight="false" outlineLevel="0" collapsed="false">
      <c r="A313" s="18" t="s">
        <v>71</v>
      </c>
      <c r="B313" s="19" t="n">
        <f aca="false">SUM(B311:B312)</f>
        <v>281329.6</v>
      </c>
      <c r="C313" s="19" t="n">
        <f aca="false">SUM(C311:C312)</f>
        <v>281329.6</v>
      </c>
      <c r="D313" s="19" t="n">
        <f aca="false">SUM(D311:D312)</f>
        <v>281329.6</v>
      </c>
      <c r="E313" s="19" t="n">
        <f aca="false">SUM(E311:E312)</f>
        <v>281329.6</v>
      </c>
      <c r="F313" s="19" t="n">
        <f aca="false">SUM(F311:F312)</f>
        <v>281329.6</v>
      </c>
      <c r="G313" s="19" t="n">
        <f aca="false">SUM(G311:G312)</f>
        <v>281329.6</v>
      </c>
      <c r="H313" s="19" t="n">
        <f aca="false">SUM(H311:H312)</f>
        <v>281329.6</v>
      </c>
      <c r="I313" s="19" t="n">
        <f aca="false">SUM(I311:I312)</f>
        <v>281329.6</v>
      </c>
      <c r="J313" s="19" t="n">
        <f aca="false">SUM(J311:J312)</f>
        <v>281329.6</v>
      </c>
      <c r="K313" s="19" t="n">
        <f aca="false">SUM(K311:K312)</f>
        <v>2531966.4</v>
      </c>
      <c r="AMI313" s="0"/>
      <c r="AMJ313" s="0"/>
    </row>
    <row r="314" customFormat="false" ht="15" hidden="false" customHeight="false" outlineLevel="0" collapsed="false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</row>
    <row r="315" customFormat="false" ht="17.35" hidden="false" customHeight="false" outlineLevel="0" collapsed="false">
      <c r="A315" s="8" t="s">
        <v>72</v>
      </c>
      <c r="B315" s="10"/>
      <c r="C315" s="10"/>
      <c r="D315" s="10"/>
      <c r="E315" s="10"/>
      <c r="F315" s="10"/>
      <c r="G315" s="10"/>
      <c r="H315" s="10"/>
      <c r="I315" s="10"/>
      <c r="J315" s="10"/>
      <c r="K315" s="10"/>
    </row>
    <row r="316" customFormat="false" ht="17.35" hidden="false" customHeight="false" outlineLevel="0" collapsed="false">
      <c r="A316" s="14"/>
      <c r="B316" s="10"/>
      <c r="C316" s="10"/>
      <c r="D316" s="10"/>
      <c r="E316" s="10"/>
      <c r="F316" s="10"/>
      <c r="G316" s="10"/>
      <c r="H316" s="10"/>
      <c r="I316" s="10"/>
      <c r="J316" s="10"/>
      <c r="K316" s="10"/>
    </row>
    <row r="317" s="9" customFormat="true" ht="17.35" hidden="false" customHeight="false" outlineLevel="0" collapsed="false">
      <c r="A317" s="14" t="s">
        <v>17</v>
      </c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5"/>
      <c r="AMI317" s="0"/>
      <c r="AMJ317" s="0"/>
    </row>
    <row r="318" s="9" customFormat="true" ht="26.65" hidden="false" customHeight="false" outlineLevel="0" collapsed="false">
      <c r="A318" s="11" t="s">
        <v>30</v>
      </c>
      <c r="B318" s="15" t="n">
        <f aca="false">PNKultur!B6</f>
        <v>166108</v>
      </c>
      <c r="C318" s="15" t="n">
        <f aca="false">PNKultur!C6</f>
        <v>166108</v>
      </c>
      <c r="D318" s="15" t="n">
        <f aca="false">PNKultur!D6</f>
        <v>166108</v>
      </c>
      <c r="E318" s="15" t="n">
        <f aca="false">PNKultur!E6</f>
        <v>166108</v>
      </c>
      <c r="F318" s="15" t="n">
        <f aca="false">PNKultur!F6</f>
        <v>166108</v>
      </c>
      <c r="G318" s="15" t="n">
        <f aca="false">PNKultur!G6</f>
        <v>166108</v>
      </c>
      <c r="H318" s="15" t="n">
        <f aca="false">PNKultur!H6</f>
        <v>166108</v>
      </c>
      <c r="I318" s="15" t="n">
        <f aca="false">PNKultur!I6</f>
        <v>166108</v>
      </c>
      <c r="J318" s="15" t="n">
        <f aca="false">PNKultur!J6</f>
        <v>166108</v>
      </c>
      <c r="K318" s="10" t="n">
        <f aca="false">SUM(B318:J318)</f>
        <v>1494972</v>
      </c>
      <c r="L318" s="15"/>
      <c r="AMI318" s="0"/>
      <c r="AMJ318" s="0"/>
    </row>
    <row r="319" s="9" customFormat="true" ht="13.8" hidden="false" customHeight="false" outlineLevel="0" collapsed="false">
      <c r="A319" s="22" t="s">
        <v>19</v>
      </c>
      <c r="B319" s="15" t="n">
        <f aca="false">PNKultur!B7</f>
        <v>0</v>
      </c>
      <c r="C319" s="15" t="n">
        <f aca="false">PNKultur!C7</f>
        <v>0</v>
      </c>
      <c r="D319" s="15" t="n">
        <f aca="false">PNKultur!D7</f>
        <v>0</v>
      </c>
      <c r="E319" s="15" t="n">
        <f aca="false">PNKultur!E7</f>
        <v>0</v>
      </c>
      <c r="F319" s="15" t="n">
        <f aca="false">PNKultur!F7</f>
        <v>0</v>
      </c>
      <c r="G319" s="15" t="n">
        <f aca="false">PNKultur!G7</f>
        <v>0</v>
      </c>
      <c r="H319" s="15" t="n">
        <f aca="false">PNKultur!H7</f>
        <v>0</v>
      </c>
      <c r="I319" s="15" t="n">
        <f aca="false">PNKultur!I7</f>
        <v>0</v>
      </c>
      <c r="J319" s="15" t="n">
        <f aca="false">PNKultur!J7</f>
        <v>0</v>
      </c>
      <c r="K319" s="10" t="n">
        <f aca="false">SUM(B319:J319)</f>
        <v>0</v>
      </c>
      <c r="L319" s="15"/>
      <c r="AMI319" s="0"/>
      <c r="AMJ319" s="0"/>
    </row>
    <row r="320" s="9" customFormat="true" ht="13.8" hidden="false" customHeight="false" outlineLevel="0" collapsed="false">
      <c r="A320" s="9" t="s">
        <v>20</v>
      </c>
      <c r="B320" s="15" t="n">
        <f aca="false">PNKultur!B8</f>
        <v>33221.6</v>
      </c>
      <c r="C320" s="15" t="n">
        <f aca="false">PNKultur!C8</f>
        <v>33221.6</v>
      </c>
      <c r="D320" s="15" t="n">
        <f aca="false">PNKultur!D8</f>
        <v>33221.6</v>
      </c>
      <c r="E320" s="15" t="n">
        <f aca="false">PNKultur!E8</f>
        <v>33221.6</v>
      </c>
      <c r="F320" s="15" t="n">
        <f aca="false">PNKultur!F8</f>
        <v>33221.6</v>
      </c>
      <c r="G320" s="15" t="n">
        <f aca="false">PNKultur!G8</f>
        <v>33221.6</v>
      </c>
      <c r="H320" s="15" t="n">
        <f aca="false">PNKultur!H8</f>
        <v>33221.6</v>
      </c>
      <c r="I320" s="15" t="n">
        <f aca="false">PNKultur!I8</f>
        <v>33221.6</v>
      </c>
      <c r="J320" s="15" t="n">
        <f aca="false">PNKultur!J8</f>
        <v>33221.6</v>
      </c>
      <c r="K320" s="10" t="n">
        <f aca="false">SUM(B320:J320)</f>
        <v>298994.4</v>
      </c>
      <c r="L320" s="15"/>
      <c r="AMI320" s="0"/>
      <c r="AMJ320" s="0"/>
    </row>
    <row r="321" s="9" customFormat="true" ht="15.65" hidden="false" customHeight="false" outlineLevel="0" collapsed="false">
      <c r="A321" s="9" t="s">
        <v>21</v>
      </c>
      <c r="B321" s="15" t="n">
        <f aca="false">PNKultur!B9</f>
        <v>12000</v>
      </c>
      <c r="C321" s="15" t="n">
        <f aca="false">PNKultur!C9</f>
        <v>12000</v>
      </c>
      <c r="D321" s="15" t="n">
        <f aca="false">PNKultur!D9</f>
        <v>12000</v>
      </c>
      <c r="E321" s="15" t="n">
        <f aca="false">PNKultur!E9</f>
        <v>12000</v>
      </c>
      <c r="F321" s="15" t="n">
        <f aca="false">PNKultur!F9</f>
        <v>12000</v>
      </c>
      <c r="G321" s="15" t="n">
        <f aca="false">PNKultur!G9</f>
        <v>12000</v>
      </c>
      <c r="H321" s="15" t="n">
        <f aca="false">PNKultur!H9</f>
        <v>12000</v>
      </c>
      <c r="I321" s="15" t="n">
        <f aca="false">PNKultur!I9</f>
        <v>12000</v>
      </c>
      <c r="J321" s="15" t="n">
        <f aca="false">PNKultur!J9</f>
        <v>12000</v>
      </c>
      <c r="K321" s="10" t="n">
        <f aca="false">SUM(B321:J321)</f>
        <v>108000</v>
      </c>
      <c r="AMI321" s="0"/>
      <c r="AMJ321" s="0"/>
    </row>
    <row r="322" s="9" customFormat="true" ht="15.65" hidden="false" customHeight="false" outlineLevel="0" collapsed="false">
      <c r="A322" s="23" t="s">
        <v>22</v>
      </c>
      <c r="B322" s="15" t="n">
        <f aca="false">PNKultur!B10</f>
        <v>10000</v>
      </c>
      <c r="C322" s="15" t="n">
        <f aca="false">PNKultur!C10</f>
        <v>10000</v>
      </c>
      <c r="D322" s="15" t="n">
        <f aca="false">PNKultur!D10</f>
        <v>10000</v>
      </c>
      <c r="E322" s="15" t="n">
        <f aca="false">PNKultur!E10</f>
        <v>10000</v>
      </c>
      <c r="F322" s="15" t="n">
        <f aca="false">PNKultur!F10</f>
        <v>10000</v>
      </c>
      <c r="G322" s="15" t="n">
        <f aca="false">PNKultur!G10</f>
        <v>10000</v>
      </c>
      <c r="H322" s="15" t="n">
        <f aca="false">PNKultur!H10</f>
        <v>10000</v>
      </c>
      <c r="I322" s="15" t="n">
        <f aca="false">PNKultur!I10</f>
        <v>10000</v>
      </c>
      <c r="J322" s="15" t="n">
        <f aca="false">PNKultur!J10</f>
        <v>10000</v>
      </c>
      <c r="K322" s="10" t="n">
        <f aca="false">SUM(B322:J322)</f>
        <v>90000</v>
      </c>
      <c r="AMI322" s="0"/>
      <c r="AMJ322" s="0"/>
    </row>
    <row r="323" s="9" customFormat="true" ht="13.8" hidden="false" customHeight="false" outlineLevel="0" collapsed="false">
      <c r="A323" s="11" t="s">
        <v>23</v>
      </c>
      <c r="B323" s="15" t="n">
        <f aca="false">PNKultur!B11</f>
        <v>9000</v>
      </c>
      <c r="C323" s="15" t="n">
        <f aca="false">PNKultur!C11</f>
        <v>9000</v>
      </c>
      <c r="D323" s="15" t="n">
        <f aca="false">PNKultur!D11</f>
        <v>9000</v>
      </c>
      <c r="E323" s="15" t="n">
        <f aca="false">PNKultur!E11</f>
        <v>9000</v>
      </c>
      <c r="F323" s="15" t="n">
        <f aca="false">PNKultur!F11</f>
        <v>9000</v>
      </c>
      <c r="G323" s="15" t="n">
        <f aca="false">PNKultur!G11</f>
        <v>9000</v>
      </c>
      <c r="H323" s="15" t="n">
        <f aca="false">PNKultur!H11</f>
        <v>9000</v>
      </c>
      <c r="I323" s="15" t="n">
        <f aca="false">PNKultur!I11</f>
        <v>9000</v>
      </c>
      <c r="J323" s="15" t="n">
        <f aca="false">PNKultur!J11</f>
        <v>9000</v>
      </c>
      <c r="K323" s="10" t="n">
        <f aca="false">SUM(B323:J323)</f>
        <v>81000</v>
      </c>
      <c r="AMI323" s="0"/>
      <c r="AMJ323" s="0"/>
    </row>
    <row r="324" s="9" customFormat="true" ht="13.8" hidden="false" customHeight="false" outlineLevel="0" collapsed="false">
      <c r="A324" s="9" t="s">
        <v>31</v>
      </c>
      <c r="B324" s="15" t="n">
        <f aca="false">PNKultur!B12</f>
        <v>1000</v>
      </c>
      <c r="C324" s="15" t="n">
        <f aca="false">PNKultur!C12</f>
        <v>1000</v>
      </c>
      <c r="D324" s="15" t="n">
        <f aca="false">PNKultur!D12</f>
        <v>1000</v>
      </c>
      <c r="E324" s="15" t="n">
        <f aca="false">PNKultur!E12</f>
        <v>1000</v>
      </c>
      <c r="F324" s="15" t="n">
        <f aca="false">PNKultur!F12</f>
        <v>1000</v>
      </c>
      <c r="G324" s="15" t="n">
        <f aca="false">PNKultur!G12</f>
        <v>1000</v>
      </c>
      <c r="H324" s="15" t="n">
        <f aca="false">PNKultur!H12</f>
        <v>1000</v>
      </c>
      <c r="I324" s="15" t="n">
        <f aca="false">PNKultur!I12</f>
        <v>1000</v>
      </c>
      <c r="J324" s="15" t="n">
        <f aca="false">PNKultur!J12</f>
        <v>1000</v>
      </c>
      <c r="K324" s="10" t="n">
        <f aca="false">SUM(B324:J324)</f>
        <v>9000</v>
      </c>
      <c r="AMI324" s="0"/>
      <c r="AMJ324" s="0"/>
    </row>
    <row r="325" s="9" customFormat="true" ht="13.8" hidden="false" customHeight="false" outlineLevel="0" collapsed="false">
      <c r="A325" s="9" t="s">
        <v>32</v>
      </c>
      <c r="B325" s="15" t="n">
        <f aca="false">PNKultur!B13</f>
        <v>50000</v>
      </c>
      <c r="C325" s="15" t="n">
        <f aca="false">PNKultur!C13</f>
        <v>50000</v>
      </c>
      <c r="D325" s="15" t="n">
        <f aca="false">PNKultur!D13</f>
        <v>50000</v>
      </c>
      <c r="E325" s="15" t="n">
        <f aca="false">PNKultur!E13</f>
        <v>50000</v>
      </c>
      <c r="F325" s="15" t="n">
        <f aca="false">PNKultur!F13</f>
        <v>50000</v>
      </c>
      <c r="G325" s="15" t="n">
        <f aca="false">PNKultur!G13</f>
        <v>50000</v>
      </c>
      <c r="H325" s="15" t="n">
        <f aca="false">PNKultur!H13</f>
        <v>50000</v>
      </c>
      <c r="I325" s="15" t="n">
        <f aca="false">PNKultur!I13</f>
        <v>50000</v>
      </c>
      <c r="J325" s="15" t="n">
        <f aca="false">PNKultur!J13</f>
        <v>50000</v>
      </c>
      <c r="K325" s="10" t="n">
        <f aca="false">SUM(B325:J325)</f>
        <v>450000</v>
      </c>
      <c r="AMI325" s="0"/>
      <c r="AMJ325" s="0"/>
    </row>
    <row r="326" s="9" customFormat="true" ht="13.8" hidden="false" customHeight="false" outlineLevel="0" collapsed="false">
      <c r="B326" s="15"/>
      <c r="C326" s="15"/>
      <c r="D326" s="15"/>
      <c r="E326" s="15"/>
      <c r="F326" s="15"/>
      <c r="G326" s="15"/>
      <c r="H326" s="15"/>
      <c r="I326" s="15"/>
      <c r="J326" s="15"/>
      <c r="K326" s="10"/>
      <c r="AMI326" s="0"/>
      <c r="AMJ326" s="0"/>
    </row>
    <row r="327" s="9" customFormat="true" ht="15.7" hidden="false" customHeight="false" outlineLevel="0" collapsed="false">
      <c r="A327" s="14" t="s">
        <v>12</v>
      </c>
      <c r="B327" s="15"/>
      <c r="C327" s="15"/>
      <c r="D327" s="15"/>
      <c r="E327" s="15"/>
      <c r="F327" s="15"/>
      <c r="G327" s="15"/>
      <c r="H327" s="15"/>
      <c r="I327" s="15"/>
      <c r="J327" s="15"/>
      <c r="K327" s="10"/>
      <c r="AMI327" s="0"/>
      <c r="AMJ327" s="0"/>
    </row>
    <row r="328" s="9" customFormat="true" ht="13.8" hidden="false" customHeight="false" outlineLevel="0" collapsed="false">
      <c r="A328" s="11" t="s">
        <v>73</v>
      </c>
      <c r="B328" s="15" t="n">
        <f aca="false">PNKultur!B16</f>
        <v>600000</v>
      </c>
      <c r="C328" s="15" t="n">
        <f aca="false">PNKultur!C16</f>
        <v>600000</v>
      </c>
      <c r="D328" s="15" t="n">
        <f aca="false">PNKultur!D16</f>
        <v>600000</v>
      </c>
      <c r="E328" s="15" t="n">
        <f aca="false">PNKultur!E16</f>
        <v>600000</v>
      </c>
      <c r="F328" s="15" t="n">
        <f aca="false">PNKultur!F16</f>
        <v>600000</v>
      </c>
      <c r="G328" s="15" t="n">
        <f aca="false">PNKultur!G16</f>
        <v>600000</v>
      </c>
      <c r="H328" s="15" t="n">
        <f aca="false">PNKultur!H16</f>
        <v>600000</v>
      </c>
      <c r="I328" s="15" t="n">
        <f aca="false">PNKultur!I16</f>
        <v>600000</v>
      </c>
      <c r="J328" s="15" t="n">
        <f aca="false">PNKultur!J16</f>
        <v>600000</v>
      </c>
      <c r="K328" s="10" t="n">
        <f aca="false">SUM(B328:J328)</f>
        <v>5400000</v>
      </c>
      <c r="AMI328" s="0"/>
      <c r="AMJ328" s="0"/>
    </row>
    <row r="329" s="9" customFormat="true" ht="13.8" hidden="false" customHeight="false" outlineLevel="0" collapsed="false">
      <c r="A329" s="9" t="s">
        <v>74</v>
      </c>
      <c r="B329" s="15" t="n">
        <f aca="false">PNKultur!B17</f>
        <v>1000000</v>
      </c>
      <c r="C329" s="15" t="n">
        <f aca="false">PNKultur!C17</f>
        <v>1000000</v>
      </c>
      <c r="D329" s="15" t="n">
        <f aca="false">PNKultur!D17</f>
        <v>1000000</v>
      </c>
      <c r="E329" s="15" t="n">
        <f aca="false">PNKultur!E17</f>
        <v>1000000</v>
      </c>
      <c r="F329" s="15" t="n">
        <f aca="false">PNKultur!F17</f>
        <v>1000000</v>
      </c>
      <c r="G329" s="15" t="n">
        <f aca="false">PNKultur!G17</f>
        <v>1000000</v>
      </c>
      <c r="H329" s="15" t="n">
        <f aca="false">PNKultur!H17</f>
        <v>1000000</v>
      </c>
      <c r="I329" s="15" t="n">
        <f aca="false">PNKultur!I17</f>
        <v>1000000</v>
      </c>
      <c r="J329" s="15" t="n">
        <f aca="false">PNKultur!J17</f>
        <v>1000000</v>
      </c>
      <c r="K329" s="10" t="n">
        <f aca="false">SUM(B329:J329)</f>
        <v>9000000</v>
      </c>
      <c r="AMI329" s="0"/>
      <c r="AMJ329" s="0"/>
    </row>
    <row r="330" s="9" customFormat="true" ht="13.8" hidden="false" customHeight="false" outlineLevel="0" collapsed="false">
      <c r="A330" s="9" t="s">
        <v>75</v>
      </c>
      <c r="B330" s="15" t="n">
        <f aca="false">PNKultur!B18</f>
        <v>20000</v>
      </c>
      <c r="C330" s="15" t="n">
        <f aca="false">PNKultur!C18</f>
        <v>0</v>
      </c>
      <c r="D330" s="15" t="n">
        <f aca="false">PNKultur!D18</f>
        <v>0</v>
      </c>
      <c r="E330" s="15" t="n">
        <f aca="false">PNKultur!E18</f>
        <v>0</v>
      </c>
      <c r="F330" s="15" t="n">
        <f aca="false">PNKultur!F18</f>
        <v>0</v>
      </c>
      <c r="G330" s="15" t="n">
        <f aca="false">PNKultur!G18</f>
        <v>0</v>
      </c>
      <c r="H330" s="15" t="n">
        <f aca="false">PNKultur!H18</f>
        <v>0</v>
      </c>
      <c r="I330" s="15" t="n">
        <f aca="false">PNKultur!I18</f>
        <v>0</v>
      </c>
      <c r="J330" s="15" t="n">
        <f aca="false">PNKultur!J18</f>
        <v>0</v>
      </c>
      <c r="K330" s="10" t="n">
        <f aca="false">SUM(B330:J330)</f>
        <v>20000</v>
      </c>
      <c r="AMI330" s="0"/>
      <c r="AMJ330" s="0"/>
    </row>
    <row r="331" s="9" customFormat="true" ht="13.8" hidden="false" customHeight="false" outlineLevel="0" collapsed="false">
      <c r="B331" s="15"/>
      <c r="C331" s="15"/>
      <c r="D331" s="15"/>
      <c r="E331" s="15"/>
      <c r="F331" s="15"/>
      <c r="G331" s="15"/>
      <c r="H331" s="15"/>
      <c r="I331" s="15"/>
      <c r="J331" s="15"/>
      <c r="K331" s="10"/>
      <c r="AMI331" s="0"/>
      <c r="AMJ331" s="0"/>
    </row>
    <row r="332" s="9" customFormat="true" ht="15" hidden="false" customHeight="false" outlineLevel="0" collapsed="false">
      <c r="A332" s="16" t="s">
        <v>27</v>
      </c>
      <c r="B332" s="17" t="n">
        <f aca="false">SUM(B318:B325)</f>
        <v>281329.6</v>
      </c>
      <c r="C332" s="17" t="n">
        <f aca="false">SUM(C318:C325)</f>
        <v>281329.6</v>
      </c>
      <c r="D332" s="17" t="n">
        <f aca="false">SUM(D318:D325)</f>
        <v>281329.6</v>
      </c>
      <c r="E332" s="17" t="n">
        <f aca="false">SUM(E318:E325)</f>
        <v>281329.6</v>
      </c>
      <c r="F332" s="17" t="n">
        <f aca="false">SUM(F318:F325)</f>
        <v>281329.6</v>
      </c>
      <c r="G332" s="17" t="n">
        <f aca="false">SUM(G318:G325)</f>
        <v>281329.6</v>
      </c>
      <c r="H332" s="17" t="n">
        <f aca="false">SUM(H318:H325)</f>
        <v>281329.6</v>
      </c>
      <c r="I332" s="17" t="n">
        <f aca="false">SUM(I318:I325)</f>
        <v>281329.6</v>
      </c>
      <c r="J332" s="17" t="n">
        <f aca="false">SUM(J318:J325)</f>
        <v>281329.6</v>
      </c>
      <c r="K332" s="17" t="n">
        <f aca="false">SUM(K318:K325)</f>
        <v>2531966.4</v>
      </c>
      <c r="AMI332" s="0"/>
      <c r="AMJ332" s="0"/>
    </row>
    <row r="333" s="24" customFormat="true" ht="17.35" hidden="false" customHeight="false" outlineLevel="0" collapsed="false">
      <c r="A333" s="16" t="s">
        <v>14</v>
      </c>
      <c r="B333" s="17" t="n">
        <f aca="false">SUM(B328:B330)</f>
        <v>1620000</v>
      </c>
      <c r="C333" s="17" t="n">
        <f aca="false">SUM(C328:C330)</f>
        <v>1600000</v>
      </c>
      <c r="D333" s="17" t="n">
        <f aca="false">SUM(D328:D330)</f>
        <v>1600000</v>
      </c>
      <c r="E333" s="17" t="n">
        <f aca="false">SUM(E328:E330)</f>
        <v>1600000</v>
      </c>
      <c r="F333" s="17" t="n">
        <f aca="false">SUM(F328:F330)</f>
        <v>1600000</v>
      </c>
      <c r="G333" s="17" t="n">
        <f aca="false">SUM(G328:G330)</f>
        <v>1600000</v>
      </c>
      <c r="H333" s="17" t="n">
        <f aca="false">SUM(H328:H330)</f>
        <v>1600000</v>
      </c>
      <c r="I333" s="17" t="n">
        <f aca="false">SUM(I328:I330)</f>
        <v>1600000</v>
      </c>
      <c r="J333" s="17" t="n">
        <f aca="false">SUM(J328:J330)</f>
        <v>1600000</v>
      </c>
      <c r="K333" s="17" t="n">
        <f aca="false">SUM(K328:K330)</f>
        <v>14420000</v>
      </c>
      <c r="AMI333" s="0"/>
      <c r="AMJ333" s="0"/>
    </row>
    <row r="334" s="24" customFormat="true" ht="17.35" hidden="false" customHeight="false" outlineLevel="0" collapsed="false">
      <c r="A334" s="18" t="s">
        <v>76</v>
      </c>
      <c r="B334" s="19" t="n">
        <f aca="false">SUM(B332:B333)</f>
        <v>1901329.6</v>
      </c>
      <c r="C334" s="19" t="n">
        <f aca="false">SUM(C332:C333)</f>
        <v>1881329.6</v>
      </c>
      <c r="D334" s="19" t="n">
        <f aca="false">SUM(D332:D333)</f>
        <v>1881329.6</v>
      </c>
      <c r="E334" s="19" t="n">
        <f aca="false">SUM(E332:E333)</f>
        <v>1881329.6</v>
      </c>
      <c r="F334" s="19" t="n">
        <f aca="false">SUM(F332:F333)</f>
        <v>1881329.6</v>
      </c>
      <c r="G334" s="19" t="n">
        <f aca="false">SUM(G332:G333)</f>
        <v>1881329.6</v>
      </c>
      <c r="H334" s="19" t="n">
        <f aca="false">SUM(H332:H333)</f>
        <v>1881329.6</v>
      </c>
      <c r="I334" s="19" t="n">
        <f aca="false">SUM(I332:I333)</f>
        <v>1881329.6</v>
      </c>
      <c r="J334" s="19" t="n">
        <f aca="false">SUM(J332:J333)</f>
        <v>1881329.6</v>
      </c>
      <c r="K334" s="19" t="n">
        <f aca="false">SUM(K332:K333)</f>
        <v>16951966.4</v>
      </c>
      <c r="AMI334" s="0"/>
      <c r="AMJ334" s="0"/>
    </row>
    <row r="335" s="24" customFormat="true" ht="17.35" hidden="false" customHeight="false" outlineLevel="0" collapsed="false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AMI335" s="0"/>
      <c r="AMJ335" s="0"/>
    </row>
    <row r="336" s="24" customFormat="true" ht="17.35" hidden="false" customHeight="false" outlineLevel="0" collapsed="false">
      <c r="A336" s="8" t="s">
        <v>77</v>
      </c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AMI336" s="0"/>
      <c r="AMJ336" s="0"/>
    </row>
    <row r="337" s="24" customFormat="true" ht="17.35" hidden="false" customHeight="false" outlineLevel="0" collapsed="false">
      <c r="A337" s="14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AMI337" s="0"/>
      <c r="AMJ337" s="0"/>
    </row>
    <row r="338" s="24" customFormat="true" ht="17.35" hidden="false" customHeight="false" outlineLevel="0" collapsed="false">
      <c r="A338" s="14" t="s">
        <v>17</v>
      </c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AMI338" s="0"/>
      <c r="AMJ338" s="0"/>
    </row>
    <row r="339" s="24" customFormat="true" ht="26.65" hidden="false" customHeight="false" outlineLevel="0" collapsed="false">
      <c r="A339" s="11" t="s">
        <v>30</v>
      </c>
      <c r="B339" s="15" t="n">
        <f aca="false">PNÖkonomie!B6</f>
        <v>166108</v>
      </c>
      <c r="C339" s="15" t="n">
        <f aca="false">PNÖkonomie!C6</f>
        <v>166108</v>
      </c>
      <c r="D339" s="15" t="n">
        <f aca="false">PNÖkonomie!D6</f>
        <v>166108</v>
      </c>
      <c r="E339" s="15" t="n">
        <f aca="false">PNÖkonomie!E6</f>
        <v>166108</v>
      </c>
      <c r="F339" s="15" t="n">
        <f aca="false">PNÖkonomie!F6</f>
        <v>166108</v>
      </c>
      <c r="G339" s="15" t="n">
        <f aca="false">PNÖkonomie!G6</f>
        <v>166108</v>
      </c>
      <c r="H339" s="15" t="n">
        <f aca="false">PNÖkonomie!H6</f>
        <v>166108</v>
      </c>
      <c r="I339" s="15" t="n">
        <f aca="false">PNÖkonomie!I6</f>
        <v>166108</v>
      </c>
      <c r="J339" s="15" t="n">
        <f aca="false">PNÖkonomie!J6</f>
        <v>166108</v>
      </c>
      <c r="K339" s="10" t="n">
        <f aca="false">SUM(B339:J339)</f>
        <v>1494972</v>
      </c>
      <c r="AMI339" s="0"/>
      <c r="AMJ339" s="0"/>
    </row>
    <row r="340" s="24" customFormat="true" ht="14.3" hidden="false" customHeight="true" outlineLevel="0" collapsed="false">
      <c r="A340" s="22" t="s">
        <v>19</v>
      </c>
      <c r="B340" s="15" t="n">
        <f aca="false">PNÖkonomie!B7</f>
        <v>0</v>
      </c>
      <c r="C340" s="15" t="n">
        <f aca="false">PNÖkonomie!C7</f>
        <v>0</v>
      </c>
      <c r="D340" s="15" t="n">
        <f aca="false">PNÖkonomie!D7</f>
        <v>0</v>
      </c>
      <c r="E340" s="15" t="n">
        <f aca="false">PNÖkonomie!E7</f>
        <v>0</v>
      </c>
      <c r="F340" s="15" t="n">
        <f aca="false">PNÖkonomie!F7</f>
        <v>0</v>
      </c>
      <c r="G340" s="15" t="n">
        <f aca="false">PNÖkonomie!G7</f>
        <v>0</v>
      </c>
      <c r="H340" s="15" t="n">
        <f aca="false">PNÖkonomie!H7</f>
        <v>0</v>
      </c>
      <c r="I340" s="15" t="n">
        <f aca="false">PNÖkonomie!I7</f>
        <v>0</v>
      </c>
      <c r="J340" s="15" t="n">
        <f aca="false">PNÖkonomie!J7</f>
        <v>0</v>
      </c>
      <c r="K340" s="10" t="n">
        <f aca="false">SUM(B340:J340)</f>
        <v>0</v>
      </c>
      <c r="AMI340" s="0"/>
      <c r="AMJ340" s="0"/>
    </row>
    <row r="341" s="24" customFormat="true" ht="15.05" hidden="false" customHeight="true" outlineLevel="0" collapsed="false">
      <c r="A341" s="9" t="s">
        <v>20</v>
      </c>
      <c r="B341" s="15" t="n">
        <f aca="false">PNÖkonomie!B8</f>
        <v>33221.6</v>
      </c>
      <c r="C341" s="15" t="n">
        <f aca="false">PNÖkonomie!C8</f>
        <v>33221.6</v>
      </c>
      <c r="D341" s="15" t="n">
        <f aca="false">PNÖkonomie!D8</f>
        <v>33221.6</v>
      </c>
      <c r="E341" s="15" t="n">
        <f aca="false">PNÖkonomie!E8</f>
        <v>33221.6</v>
      </c>
      <c r="F341" s="15" t="n">
        <f aca="false">PNÖkonomie!F8</f>
        <v>33221.6</v>
      </c>
      <c r="G341" s="15" t="n">
        <f aca="false">PNÖkonomie!G8</f>
        <v>33221.6</v>
      </c>
      <c r="H341" s="15" t="n">
        <f aca="false">PNÖkonomie!H8</f>
        <v>33221.6</v>
      </c>
      <c r="I341" s="15" t="n">
        <f aca="false">PNÖkonomie!I8</f>
        <v>33221.6</v>
      </c>
      <c r="J341" s="15" t="n">
        <f aca="false">PNÖkonomie!J8</f>
        <v>33221.6</v>
      </c>
      <c r="K341" s="15" t="n">
        <f aca="false">PNÖkonomie!K8</f>
        <v>298994.4</v>
      </c>
      <c r="AMI341" s="0"/>
      <c r="AMJ341" s="0"/>
    </row>
    <row r="342" s="24" customFormat="true" ht="15.05" hidden="false" customHeight="true" outlineLevel="0" collapsed="false">
      <c r="A342" s="9" t="s">
        <v>21</v>
      </c>
      <c r="B342" s="15" t="n">
        <f aca="false">PNÖkonomie!B9</f>
        <v>12000</v>
      </c>
      <c r="C342" s="15" t="n">
        <f aca="false">PNÖkonomie!C9</f>
        <v>12000</v>
      </c>
      <c r="D342" s="15" t="n">
        <f aca="false">PNÖkonomie!D9</f>
        <v>12000</v>
      </c>
      <c r="E342" s="15" t="n">
        <f aca="false">PNÖkonomie!E9</f>
        <v>12000</v>
      </c>
      <c r="F342" s="15" t="n">
        <f aca="false">PNÖkonomie!F9</f>
        <v>12000</v>
      </c>
      <c r="G342" s="15" t="n">
        <f aca="false">PNÖkonomie!G9</f>
        <v>12000</v>
      </c>
      <c r="H342" s="15" t="n">
        <f aca="false">PNÖkonomie!H9</f>
        <v>12000</v>
      </c>
      <c r="I342" s="15" t="n">
        <f aca="false">PNÖkonomie!I9</f>
        <v>12000</v>
      </c>
      <c r="J342" s="15" t="n">
        <f aca="false">PNÖkonomie!J9</f>
        <v>12000</v>
      </c>
      <c r="K342" s="10" t="n">
        <f aca="false">SUM(B342:J342)</f>
        <v>108000</v>
      </c>
      <c r="AMI342" s="0"/>
      <c r="AMJ342" s="0"/>
    </row>
    <row r="343" s="24" customFormat="true" ht="15.05" hidden="false" customHeight="true" outlineLevel="0" collapsed="false">
      <c r="A343" s="23" t="s">
        <v>22</v>
      </c>
      <c r="B343" s="15" t="n">
        <f aca="false">PNÖkonomie!B10</f>
        <v>10000</v>
      </c>
      <c r="C343" s="15" t="n">
        <f aca="false">PNÖkonomie!C10</f>
        <v>10000</v>
      </c>
      <c r="D343" s="15" t="n">
        <f aca="false">PNÖkonomie!D10</f>
        <v>10000</v>
      </c>
      <c r="E343" s="15" t="n">
        <f aca="false">PNÖkonomie!E10</f>
        <v>10000</v>
      </c>
      <c r="F343" s="15" t="n">
        <f aca="false">PNÖkonomie!F10</f>
        <v>10000</v>
      </c>
      <c r="G343" s="15" t="n">
        <f aca="false">PNÖkonomie!G10</f>
        <v>10000</v>
      </c>
      <c r="H343" s="15" t="n">
        <f aca="false">PNÖkonomie!H10</f>
        <v>10000</v>
      </c>
      <c r="I343" s="15" t="n">
        <f aca="false">PNÖkonomie!I10</f>
        <v>10000</v>
      </c>
      <c r="J343" s="15" t="n">
        <f aca="false">PNÖkonomie!J10</f>
        <v>10000</v>
      </c>
      <c r="K343" s="10" t="n">
        <f aca="false">SUM(B343:J343)</f>
        <v>90000</v>
      </c>
      <c r="AMI343" s="0"/>
      <c r="AMJ343" s="0"/>
    </row>
    <row r="344" s="24" customFormat="true" ht="15.05" hidden="false" customHeight="true" outlineLevel="0" collapsed="false">
      <c r="A344" s="11" t="s">
        <v>23</v>
      </c>
      <c r="B344" s="15" t="n">
        <f aca="false">PNÖkonomie!B11</f>
        <v>9000</v>
      </c>
      <c r="C344" s="15" t="n">
        <f aca="false">PNÖkonomie!C11</f>
        <v>9000</v>
      </c>
      <c r="D344" s="15" t="n">
        <f aca="false">PNÖkonomie!D11</f>
        <v>9000</v>
      </c>
      <c r="E344" s="15" t="n">
        <f aca="false">PNÖkonomie!E11</f>
        <v>9000</v>
      </c>
      <c r="F344" s="15" t="n">
        <f aca="false">PNÖkonomie!F11</f>
        <v>9000</v>
      </c>
      <c r="G344" s="15" t="n">
        <f aca="false">PNÖkonomie!G11</f>
        <v>9000</v>
      </c>
      <c r="H344" s="15" t="n">
        <f aca="false">PNÖkonomie!H11</f>
        <v>9000</v>
      </c>
      <c r="I344" s="15" t="n">
        <f aca="false">PNÖkonomie!I11</f>
        <v>9000</v>
      </c>
      <c r="J344" s="15" t="n">
        <f aca="false">PNÖkonomie!J11</f>
        <v>9000</v>
      </c>
      <c r="K344" s="10" t="n">
        <f aca="false">SUM(B344:J344)</f>
        <v>81000</v>
      </c>
      <c r="AMI344" s="0"/>
      <c r="AMJ344" s="0"/>
    </row>
    <row r="345" s="24" customFormat="true" ht="15.05" hidden="false" customHeight="true" outlineLevel="0" collapsed="false">
      <c r="A345" s="9" t="s">
        <v>31</v>
      </c>
      <c r="B345" s="15" t="n">
        <f aca="false">PNÖkonomie!B12</f>
        <v>1000</v>
      </c>
      <c r="C345" s="15" t="n">
        <f aca="false">PNÖkonomie!C12</f>
        <v>1000</v>
      </c>
      <c r="D345" s="15" t="n">
        <f aca="false">PNÖkonomie!D12</f>
        <v>1000</v>
      </c>
      <c r="E345" s="15" t="n">
        <f aca="false">PNÖkonomie!E12</f>
        <v>1000</v>
      </c>
      <c r="F345" s="15" t="n">
        <f aca="false">PNÖkonomie!F12</f>
        <v>1000</v>
      </c>
      <c r="G345" s="15" t="n">
        <f aca="false">PNÖkonomie!G12</f>
        <v>1000</v>
      </c>
      <c r="H345" s="15" t="n">
        <f aca="false">PNÖkonomie!H12</f>
        <v>1000</v>
      </c>
      <c r="I345" s="15" t="n">
        <f aca="false">PNÖkonomie!I12</f>
        <v>1000</v>
      </c>
      <c r="J345" s="15" t="n">
        <f aca="false">PNÖkonomie!J12</f>
        <v>1000</v>
      </c>
      <c r="K345" s="10" t="n">
        <f aca="false">SUM(B345:J345)</f>
        <v>9000</v>
      </c>
      <c r="AMI345" s="0"/>
      <c r="AMJ345" s="0"/>
    </row>
    <row r="346" s="24" customFormat="true" ht="15.05" hidden="false" customHeight="true" outlineLevel="0" collapsed="false">
      <c r="A346" s="9" t="s">
        <v>32</v>
      </c>
      <c r="B346" s="15" t="n">
        <f aca="false">PNÖkonomie!B13</f>
        <v>50000</v>
      </c>
      <c r="C346" s="15" t="n">
        <f aca="false">PNÖkonomie!C13</f>
        <v>50000</v>
      </c>
      <c r="D346" s="15" t="n">
        <f aca="false">PNÖkonomie!D13</f>
        <v>50000</v>
      </c>
      <c r="E346" s="15" t="n">
        <f aca="false">PNÖkonomie!E13</f>
        <v>50000</v>
      </c>
      <c r="F346" s="15" t="n">
        <f aca="false">PNÖkonomie!F13</f>
        <v>50000</v>
      </c>
      <c r="G346" s="15" t="n">
        <f aca="false">PNÖkonomie!G13</f>
        <v>50000</v>
      </c>
      <c r="H346" s="15" t="n">
        <f aca="false">PNÖkonomie!H13</f>
        <v>50000</v>
      </c>
      <c r="I346" s="15" t="n">
        <f aca="false">PNÖkonomie!I13</f>
        <v>50000</v>
      </c>
      <c r="J346" s="15" t="n">
        <f aca="false">PNÖkonomie!J13</f>
        <v>50000</v>
      </c>
      <c r="K346" s="10" t="n">
        <f aca="false">SUM(B346:J346)</f>
        <v>450000</v>
      </c>
      <c r="AMI346" s="0"/>
      <c r="AMJ346" s="0"/>
    </row>
    <row r="347" s="24" customFormat="true" ht="17.35" hidden="false" customHeight="false" outlineLevel="0" collapsed="false">
      <c r="A347" s="9"/>
      <c r="B347" s="15"/>
      <c r="C347" s="15"/>
      <c r="D347" s="15"/>
      <c r="E347" s="15"/>
      <c r="F347" s="15"/>
      <c r="G347" s="15"/>
      <c r="H347" s="15"/>
      <c r="I347" s="15"/>
      <c r="J347" s="15"/>
      <c r="K347" s="10"/>
      <c r="AMI347" s="0"/>
      <c r="AMJ347" s="0"/>
    </row>
    <row r="348" s="24" customFormat="true" ht="17.35" hidden="false" customHeight="false" outlineLevel="0" collapsed="false">
      <c r="A348" s="14" t="s">
        <v>12</v>
      </c>
      <c r="B348" s="15"/>
      <c r="C348" s="15"/>
      <c r="D348" s="15"/>
      <c r="E348" s="15"/>
      <c r="F348" s="15"/>
      <c r="G348" s="15"/>
      <c r="H348" s="15"/>
      <c r="I348" s="15"/>
      <c r="J348" s="15"/>
      <c r="K348" s="10"/>
      <c r="AMI348" s="0"/>
      <c r="AMJ348" s="0"/>
    </row>
    <row r="349" s="24" customFormat="true" ht="15.05" hidden="false" customHeight="true" outlineLevel="0" collapsed="false">
      <c r="A349" s="9" t="s">
        <v>55</v>
      </c>
      <c r="B349" s="15" t="n">
        <f aca="false">PNÖkonomie!B16</f>
        <v>0</v>
      </c>
      <c r="C349" s="15" t="n">
        <f aca="false">PNÖkonomie!C16</f>
        <v>0</v>
      </c>
      <c r="D349" s="15" t="n">
        <f aca="false">PNÖkonomie!D16</f>
        <v>0</v>
      </c>
      <c r="E349" s="15" t="n">
        <f aca="false">PNÖkonomie!E16</f>
        <v>0</v>
      </c>
      <c r="F349" s="15" t="n">
        <f aca="false">PNÖkonomie!F16</f>
        <v>0</v>
      </c>
      <c r="G349" s="15" t="n">
        <f aca="false">PNÖkonomie!G16</f>
        <v>0</v>
      </c>
      <c r="H349" s="15" t="n">
        <f aca="false">PNÖkonomie!H16</f>
        <v>0</v>
      </c>
      <c r="I349" s="15" t="n">
        <f aca="false">PNÖkonomie!I16</f>
        <v>0</v>
      </c>
      <c r="J349" s="15" t="n">
        <f aca="false">PNÖkonomie!J16</f>
        <v>0</v>
      </c>
      <c r="K349" s="10" t="n">
        <f aca="false">SUM(B349:J349)</f>
        <v>0</v>
      </c>
      <c r="AMI349" s="0"/>
      <c r="AMJ349" s="0"/>
    </row>
    <row r="350" s="24" customFormat="true" ht="16.25" hidden="false" customHeight="true" outlineLevel="0" collapsed="false">
      <c r="A350" s="9" t="s">
        <v>56</v>
      </c>
      <c r="B350" s="15" t="n">
        <f aca="false">PNÖkonomie!B17</f>
        <v>0</v>
      </c>
      <c r="C350" s="15" t="n">
        <f aca="false">PNÖkonomie!C17</f>
        <v>0</v>
      </c>
      <c r="D350" s="15" t="n">
        <f aca="false">PNÖkonomie!D17</f>
        <v>0</v>
      </c>
      <c r="E350" s="15" t="n">
        <f aca="false">PNÖkonomie!E17</f>
        <v>0</v>
      </c>
      <c r="F350" s="15" t="n">
        <f aca="false">PNÖkonomie!F17</f>
        <v>0</v>
      </c>
      <c r="G350" s="15" t="n">
        <f aca="false">PNÖkonomie!G17</f>
        <v>0</v>
      </c>
      <c r="H350" s="15" t="n">
        <f aca="false">PNÖkonomie!H17</f>
        <v>0</v>
      </c>
      <c r="I350" s="15" t="n">
        <f aca="false">PNÖkonomie!I17</f>
        <v>0</v>
      </c>
      <c r="J350" s="15" t="n">
        <f aca="false">PNÖkonomie!J17</f>
        <v>0</v>
      </c>
      <c r="K350" s="10" t="n">
        <f aca="false">SUM(B350:J350)</f>
        <v>0</v>
      </c>
      <c r="AMI350" s="0"/>
      <c r="AMJ350" s="0"/>
    </row>
    <row r="351" s="24" customFormat="true" ht="15.05" hidden="false" customHeight="true" outlineLevel="0" collapsed="false">
      <c r="A351" s="9" t="s">
        <v>26</v>
      </c>
      <c r="B351" s="15" t="n">
        <f aca="false">PNÖkonomie!B18</f>
        <v>0</v>
      </c>
      <c r="C351" s="15" t="n">
        <f aca="false">PNÖkonomie!C18</f>
        <v>0</v>
      </c>
      <c r="D351" s="15" t="n">
        <f aca="false">PNÖkonomie!D18</f>
        <v>0</v>
      </c>
      <c r="E351" s="15" t="n">
        <f aca="false">PNÖkonomie!E18</f>
        <v>0</v>
      </c>
      <c r="F351" s="15" t="n">
        <f aca="false">PNÖkonomie!F18</f>
        <v>0</v>
      </c>
      <c r="G351" s="15" t="n">
        <f aca="false">PNÖkonomie!G18</f>
        <v>0</v>
      </c>
      <c r="H351" s="15" t="n">
        <f aca="false">PNÖkonomie!H18</f>
        <v>0</v>
      </c>
      <c r="I351" s="15" t="n">
        <f aca="false">PNÖkonomie!I18</f>
        <v>0</v>
      </c>
      <c r="J351" s="15" t="n">
        <f aca="false">PNÖkonomie!J18</f>
        <v>0</v>
      </c>
      <c r="K351" s="10" t="n">
        <f aca="false">SUM(B351:J351)</f>
        <v>0</v>
      </c>
      <c r="AMI351" s="0"/>
      <c r="AMJ351" s="0"/>
    </row>
    <row r="352" s="24" customFormat="true" ht="17.35" hidden="false" customHeight="false" outlineLevel="0" collapsed="false">
      <c r="A352" s="9"/>
      <c r="B352" s="15"/>
      <c r="C352" s="15"/>
      <c r="D352" s="15"/>
      <c r="E352" s="15"/>
      <c r="F352" s="15"/>
      <c r="G352" s="15"/>
      <c r="H352" s="15"/>
      <c r="I352" s="15"/>
      <c r="J352" s="15"/>
      <c r="K352" s="10"/>
      <c r="AMI352" s="0"/>
      <c r="AMJ352" s="0"/>
    </row>
    <row r="353" s="24" customFormat="true" ht="17.35" hidden="false" customHeight="false" outlineLevel="0" collapsed="false">
      <c r="A353" s="16" t="s">
        <v>27</v>
      </c>
      <c r="B353" s="17" t="n">
        <f aca="false">SUM(B339:B346)</f>
        <v>281329.6</v>
      </c>
      <c r="C353" s="17" t="n">
        <f aca="false">SUM(C339:C346)</f>
        <v>281329.6</v>
      </c>
      <c r="D353" s="17" t="n">
        <f aca="false">SUM(D339:D346)</f>
        <v>281329.6</v>
      </c>
      <c r="E353" s="17" t="n">
        <f aca="false">SUM(E339:E346)</f>
        <v>281329.6</v>
      </c>
      <c r="F353" s="17" t="n">
        <f aca="false">SUM(F339:F346)</f>
        <v>281329.6</v>
      </c>
      <c r="G353" s="17" t="n">
        <f aca="false">SUM(G339:G346)</f>
        <v>281329.6</v>
      </c>
      <c r="H353" s="17" t="n">
        <f aca="false">SUM(H339:H346)</f>
        <v>281329.6</v>
      </c>
      <c r="I353" s="17" t="n">
        <f aca="false">SUM(I339:I346)</f>
        <v>281329.6</v>
      </c>
      <c r="J353" s="17" t="n">
        <f aca="false">SUM(J339:J346)</f>
        <v>281329.6</v>
      </c>
      <c r="K353" s="17" t="n">
        <f aca="false">SUM(K339:K346)</f>
        <v>2531966.4</v>
      </c>
      <c r="AMI353" s="0"/>
      <c r="AMJ353" s="0"/>
    </row>
    <row r="354" s="24" customFormat="true" ht="17.35" hidden="false" customHeight="false" outlineLevel="0" collapsed="false">
      <c r="A354" s="16" t="s">
        <v>14</v>
      </c>
      <c r="B354" s="17" t="n">
        <f aca="false">SUM(B349:B351)</f>
        <v>0</v>
      </c>
      <c r="C354" s="17" t="n">
        <f aca="false">SUM(C349:C351)</f>
        <v>0</v>
      </c>
      <c r="D354" s="17" t="n">
        <f aca="false">SUM(D349:D351)</f>
        <v>0</v>
      </c>
      <c r="E354" s="17" t="n">
        <f aca="false">SUM(E349:E351)</f>
        <v>0</v>
      </c>
      <c r="F354" s="17" t="n">
        <f aca="false">SUM(F349:F351)</f>
        <v>0</v>
      </c>
      <c r="G354" s="17" t="n">
        <f aca="false">SUM(G349:G351)</f>
        <v>0</v>
      </c>
      <c r="H354" s="17" t="n">
        <f aca="false">SUM(H349:H351)</f>
        <v>0</v>
      </c>
      <c r="I354" s="17" t="n">
        <f aca="false">SUM(I349:I351)</f>
        <v>0</v>
      </c>
      <c r="J354" s="17" t="n">
        <f aca="false">SUM(J349:J351)</f>
        <v>0</v>
      </c>
      <c r="K354" s="17" t="n">
        <f aca="false">SUM(K349:K351)</f>
        <v>0</v>
      </c>
      <c r="AMI354" s="0"/>
      <c r="AMJ354" s="0"/>
    </row>
    <row r="355" s="24" customFormat="true" ht="17.35" hidden="false" customHeight="false" outlineLevel="0" collapsed="false">
      <c r="A355" s="18" t="s">
        <v>78</v>
      </c>
      <c r="B355" s="19" t="n">
        <f aca="false">SUM(B353:B354)</f>
        <v>281329.6</v>
      </c>
      <c r="C355" s="19" t="n">
        <f aca="false">SUM(C353:C354)</f>
        <v>281329.6</v>
      </c>
      <c r="D355" s="19" t="n">
        <f aca="false">SUM(D353:D354)</f>
        <v>281329.6</v>
      </c>
      <c r="E355" s="19" t="n">
        <f aca="false">SUM(E353:E354)</f>
        <v>281329.6</v>
      </c>
      <c r="F355" s="19" t="n">
        <f aca="false">SUM(F353:F354)</f>
        <v>281329.6</v>
      </c>
      <c r="G355" s="19" t="n">
        <f aca="false">SUM(G353:G354)</f>
        <v>281329.6</v>
      </c>
      <c r="H355" s="19" t="n">
        <f aca="false">SUM(H353:H354)</f>
        <v>281329.6</v>
      </c>
      <c r="I355" s="19" t="n">
        <f aca="false">SUM(I353:I354)</f>
        <v>281329.6</v>
      </c>
      <c r="J355" s="19" t="n">
        <f aca="false">SUM(J353:J354)</f>
        <v>281329.6</v>
      </c>
      <c r="K355" s="19" t="n">
        <f aca="false">SUM(K353:K354)</f>
        <v>2531966.4</v>
      </c>
      <c r="AMI355" s="0"/>
      <c r="AMJ355" s="0"/>
    </row>
    <row r="356" customFormat="false" ht="15" hidden="false" customHeight="false" outlineLevel="0" collapsed="false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</row>
    <row r="357" customFormat="false" ht="17.35" hidden="false" customHeight="false" outlineLevel="0" collapsed="false">
      <c r="A357" s="8" t="s">
        <v>79</v>
      </c>
      <c r="B357" s="10"/>
      <c r="C357" s="10"/>
      <c r="D357" s="10"/>
      <c r="E357" s="10"/>
      <c r="F357" s="10"/>
      <c r="G357" s="10"/>
      <c r="H357" s="10"/>
      <c r="I357" s="10"/>
      <c r="J357" s="10"/>
      <c r="K357" s="10"/>
    </row>
    <row r="358" customFormat="false" ht="17.35" hidden="false" customHeight="false" outlineLevel="0" collapsed="false">
      <c r="A358" s="14"/>
      <c r="B358" s="10"/>
      <c r="C358" s="10"/>
      <c r="D358" s="10"/>
      <c r="E358" s="10"/>
      <c r="F358" s="10"/>
      <c r="G358" s="10"/>
      <c r="H358" s="10"/>
      <c r="I358" s="10"/>
      <c r="J358" s="10"/>
      <c r="K358" s="10"/>
    </row>
    <row r="359" customFormat="false" ht="17.35" hidden="false" customHeight="false" outlineLevel="0" collapsed="false">
      <c r="A359" s="14" t="s">
        <v>17</v>
      </c>
      <c r="B359" s="10"/>
      <c r="C359" s="10"/>
      <c r="D359" s="10"/>
      <c r="E359" s="10"/>
      <c r="F359" s="10"/>
      <c r="G359" s="10"/>
      <c r="H359" s="10"/>
      <c r="I359" s="10"/>
      <c r="J359" s="10"/>
      <c r="K359" s="10"/>
    </row>
    <row r="360" customFormat="false" ht="26.65" hidden="false" customHeight="false" outlineLevel="0" collapsed="false">
      <c r="A360" s="11" t="s">
        <v>30</v>
      </c>
      <c r="B360" s="15" t="n">
        <f aca="false">PNKommunen!B6</f>
        <v>166108</v>
      </c>
      <c r="C360" s="15" t="n">
        <f aca="false">PNKommunen!C6</f>
        <v>166108</v>
      </c>
      <c r="D360" s="15" t="n">
        <f aca="false">PNKommunen!D6</f>
        <v>166108</v>
      </c>
      <c r="E360" s="15" t="n">
        <f aca="false">PNKommunen!E6</f>
        <v>166108</v>
      </c>
      <c r="F360" s="15" t="n">
        <f aca="false">PNKommunen!F6</f>
        <v>166108</v>
      </c>
      <c r="G360" s="15" t="n">
        <f aca="false">PNKommunen!G6</f>
        <v>166108</v>
      </c>
      <c r="H360" s="15" t="n">
        <f aca="false">PNKommunen!H6</f>
        <v>166108</v>
      </c>
      <c r="I360" s="15" t="n">
        <f aca="false">PNKommunen!I6</f>
        <v>166108</v>
      </c>
      <c r="J360" s="15" t="n">
        <f aca="false">PNKommunen!J6</f>
        <v>166108</v>
      </c>
      <c r="K360" s="10" t="n">
        <f aca="false">SUM(B360:J360)</f>
        <v>1494972</v>
      </c>
    </row>
    <row r="361" customFormat="false" ht="13.8" hidden="false" customHeight="false" outlineLevel="0" collapsed="false">
      <c r="A361" s="22" t="s">
        <v>19</v>
      </c>
      <c r="B361" s="15" t="n">
        <f aca="false">PNKommunen!B7</f>
        <v>0</v>
      </c>
      <c r="C361" s="15" t="n">
        <f aca="false">PNKommunen!C7</f>
        <v>0</v>
      </c>
      <c r="D361" s="15" t="n">
        <f aca="false">PNKommunen!D7</f>
        <v>0</v>
      </c>
      <c r="E361" s="15" t="n">
        <f aca="false">PNKommunen!E7</f>
        <v>0</v>
      </c>
      <c r="F361" s="15" t="n">
        <f aca="false">PNKommunen!F7</f>
        <v>0</v>
      </c>
      <c r="G361" s="15" t="n">
        <f aca="false">PNKommunen!G7</f>
        <v>0</v>
      </c>
      <c r="H361" s="15" t="n">
        <f aca="false">PNKommunen!H7</f>
        <v>0</v>
      </c>
      <c r="I361" s="15" t="n">
        <f aca="false">PNKommunen!I7</f>
        <v>0</v>
      </c>
      <c r="J361" s="15" t="n">
        <f aca="false">PNKommunen!J7</f>
        <v>0</v>
      </c>
      <c r="K361" s="10" t="n">
        <f aca="false">SUM(B361:J361)</f>
        <v>0</v>
      </c>
    </row>
    <row r="362" customFormat="false" ht="13.8" hidden="false" customHeight="false" outlineLevel="0" collapsed="false">
      <c r="A362" s="9" t="s">
        <v>20</v>
      </c>
      <c r="B362" s="15" t="n">
        <f aca="false">PNKommunen!B8</f>
        <v>33221.6</v>
      </c>
      <c r="C362" s="15" t="n">
        <f aca="false">PNKommunen!C8</f>
        <v>33221.6</v>
      </c>
      <c r="D362" s="15" t="n">
        <f aca="false">PNKommunen!D8</f>
        <v>33221.6</v>
      </c>
      <c r="E362" s="15" t="n">
        <f aca="false">PNKommunen!E8</f>
        <v>33221.6</v>
      </c>
      <c r="F362" s="15" t="n">
        <f aca="false">PNKommunen!F8</f>
        <v>33221.6</v>
      </c>
      <c r="G362" s="15" t="n">
        <f aca="false">PNKommunen!G8</f>
        <v>33221.6</v>
      </c>
      <c r="H362" s="15" t="n">
        <f aca="false">PNKommunen!H8</f>
        <v>33221.6</v>
      </c>
      <c r="I362" s="15" t="n">
        <f aca="false">PNKommunen!I8</f>
        <v>33221.6</v>
      </c>
      <c r="J362" s="15" t="n">
        <f aca="false">PNKommunen!J8</f>
        <v>33221.6</v>
      </c>
      <c r="K362" s="15" t="n">
        <f aca="false">PNKommunen!K8</f>
        <v>298994.4</v>
      </c>
    </row>
    <row r="363" customFormat="false" ht="15.65" hidden="false" customHeight="false" outlineLevel="0" collapsed="false">
      <c r="A363" s="9" t="s">
        <v>21</v>
      </c>
      <c r="B363" s="15" t="n">
        <f aca="false">PNKommunen!B9</f>
        <v>12000</v>
      </c>
      <c r="C363" s="15" t="n">
        <f aca="false">PNKommunen!C9</f>
        <v>12000</v>
      </c>
      <c r="D363" s="15" t="n">
        <f aca="false">PNKommunen!D9</f>
        <v>12000</v>
      </c>
      <c r="E363" s="15" t="n">
        <f aca="false">PNKommunen!E9</f>
        <v>12000</v>
      </c>
      <c r="F363" s="15" t="n">
        <f aca="false">PNKommunen!F9</f>
        <v>12000</v>
      </c>
      <c r="G363" s="15" t="n">
        <f aca="false">PNKommunen!G9</f>
        <v>12000</v>
      </c>
      <c r="H363" s="15" t="n">
        <f aca="false">PNKommunen!H9</f>
        <v>12000</v>
      </c>
      <c r="I363" s="15" t="n">
        <f aca="false">PNKommunen!I9</f>
        <v>12000</v>
      </c>
      <c r="J363" s="15" t="n">
        <f aca="false">PNKommunen!J9</f>
        <v>12000</v>
      </c>
      <c r="K363" s="10" t="n">
        <f aca="false">SUM(B363:J363)</f>
        <v>108000</v>
      </c>
    </row>
    <row r="364" customFormat="false" ht="15.65" hidden="false" customHeight="false" outlineLevel="0" collapsed="false">
      <c r="A364" s="23" t="s">
        <v>22</v>
      </c>
      <c r="B364" s="15" t="n">
        <f aca="false">PNKommunen!B10</f>
        <v>10000</v>
      </c>
      <c r="C364" s="15" t="n">
        <f aca="false">PNKommunen!C10</f>
        <v>10000</v>
      </c>
      <c r="D364" s="15" t="n">
        <f aca="false">PNKommunen!D10</f>
        <v>10000</v>
      </c>
      <c r="E364" s="15" t="n">
        <f aca="false">PNKommunen!E10</f>
        <v>10000</v>
      </c>
      <c r="F364" s="15" t="n">
        <f aca="false">PNKommunen!F10</f>
        <v>10000</v>
      </c>
      <c r="G364" s="15" t="n">
        <f aca="false">PNKommunen!G10</f>
        <v>10000</v>
      </c>
      <c r="H364" s="15" t="n">
        <f aca="false">PNKommunen!H10</f>
        <v>10000</v>
      </c>
      <c r="I364" s="15" t="n">
        <f aca="false">PNKommunen!I10</f>
        <v>10000</v>
      </c>
      <c r="J364" s="15" t="n">
        <f aca="false">PNKommunen!J10</f>
        <v>10000</v>
      </c>
      <c r="K364" s="10" t="n">
        <f aca="false">SUM(B364:J364)</f>
        <v>90000</v>
      </c>
    </row>
    <row r="365" customFormat="false" ht="24.05" hidden="false" customHeight="false" outlineLevel="0" collapsed="false">
      <c r="A365" s="11" t="s">
        <v>80</v>
      </c>
      <c r="B365" s="15" t="n">
        <f aca="false">PNKommunen!B11</f>
        <v>39000</v>
      </c>
      <c r="C365" s="15" t="n">
        <f aca="false">PNKommunen!C11</f>
        <v>39000</v>
      </c>
      <c r="D365" s="15" t="n">
        <f aca="false">PNKommunen!D11</f>
        <v>39000</v>
      </c>
      <c r="E365" s="15" t="n">
        <f aca="false">PNKommunen!E11</f>
        <v>39000</v>
      </c>
      <c r="F365" s="15" t="n">
        <f aca="false">PNKommunen!F11</f>
        <v>39000</v>
      </c>
      <c r="G365" s="15" t="n">
        <f aca="false">PNKommunen!G11</f>
        <v>39000</v>
      </c>
      <c r="H365" s="15" t="n">
        <f aca="false">PNKommunen!H11</f>
        <v>39000</v>
      </c>
      <c r="I365" s="15" t="n">
        <f aca="false">PNKommunen!I11</f>
        <v>39000</v>
      </c>
      <c r="J365" s="15" t="n">
        <f aca="false">PNKommunen!J11</f>
        <v>39000</v>
      </c>
      <c r="K365" s="10" t="n">
        <f aca="false">SUM(B365:J365)</f>
        <v>351000</v>
      </c>
    </row>
    <row r="366" customFormat="false" ht="13.8" hidden="false" customHeight="false" outlineLevel="0" collapsed="false">
      <c r="A366" s="9" t="s">
        <v>31</v>
      </c>
      <c r="B366" s="15" t="n">
        <f aca="false">PNKommunen!B12</f>
        <v>6000</v>
      </c>
      <c r="C366" s="15" t="n">
        <f aca="false">PNKommunen!C12</f>
        <v>6000</v>
      </c>
      <c r="D366" s="15" t="n">
        <f aca="false">PNKommunen!D12</f>
        <v>6000</v>
      </c>
      <c r="E366" s="15" t="n">
        <f aca="false">PNKommunen!E12</f>
        <v>6000</v>
      </c>
      <c r="F366" s="15" t="n">
        <f aca="false">PNKommunen!F12</f>
        <v>6000</v>
      </c>
      <c r="G366" s="15" t="n">
        <f aca="false">PNKommunen!G12</f>
        <v>6000</v>
      </c>
      <c r="H366" s="15" t="n">
        <f aca="false">PNKommunen!H12</f>
        <v>6000</v>
      </c>
      <c r="I366" s="15" t="n">
        <f aca="false">PNKommunen!I12</f>
        <v>6000</v>
      </c>
      <c r="J366" s="15" t="n">
        <f aca="false">PNKommunen!J12</f>
        <v>6000</v>
      </c>
      <c r="K366" s="10" t="n">
        <f aca="false">SUM(B366:J366)</f>
        <v>54000</v>
      </c>
    </row>
    <row r="367" customFormat="false" ht="13.8" hidden="false" customHeight="false" outlineLevel="0" collapsed="false">
      <c r="A367" s="9" t="s">
        <v>32</v>
      </c>
      <c r="B367" s="15" t="n">
        <f aca="false">PNKommunen!B13</f>
        <v>50000</v>
      </c>
      <c r="C367" s="15" t="n">
        <f aca="false">PNKommunen!C13</f>
        <v>50000</v>
      </c>
      <c r="D367" s="15" t="n">
        <f aca="false">PNKommunen!D13</f>
        <v>50000</v>
      </c>
      <c r="E367" s="15" t="n">
        <f aca="false">PNKommunen!E13</f>
        <v>50000</v>
      </c>
      <c r="F367" s="15" t="n">
        <f aca="false">PNKommunen!F13</f>
        <v>50000</v>
      </c>
      <c r="G367" s="15" t="n">
        <f aca="false">PNKommunen!G13</f>
        <v>50000</v>
      </c>
      <c r="H367" s="15" t="n">
        <f aca="false">PNKommunen!H13</f>
        <v>50000</v>
      </c>
      <c r="I367" s="15" t="n">
        <f aca="false">PNKommunen!I13</f>
        <v>50000</v>
      </c>
      <c r="J367" s="15" t="n">
        <f aca="false">PNKommunen!J13</f>
        <v>50000</v>
      </c>
      <c r="K367" s="10" t="n">
        <f aca="false">SUM(B367:J367)</f>
        <v>450000</v>
      </c>
    </row>
    <row r="368" customFormat="false" ht="13.8" hidden="false" customHeight="false" outlineLevel="0" collapsed="false">
      <c r="A368" s="9"/>
      <c r="B368" s="15"/>
      <c r="C368" s="15"/>
      <c r="D368" s="15"/>
      <c r="E368" s="15"/>
      <c r="F368" s="15"/>
      <c r="G368" s="15"/>
      <c r="H368" s="15"/>
      <c r="I368" s="15"/>
      <c r="J368" s="15"/>
      <c r="K368" s="10"/>
    </row>
    <row r="369" customFormat="false" ht="15.7" hidden="false" customHeight="false" outlineLevel="0" collapsed="false">
      <c r="A369" s="14" t="s">
        <v>12</v>
      </c>
      <c r="B369" s="15"/>
      <c r="C369" s="15"/>
      <c r="D369" s="15"/>
      <c r="E369" s="15"/>
      <c r="F369" s="15"/>
      <c r="G369" s="15"/>
      <c r="H369" s="15"/>
      <c r="I369" s="15"/>
      <c r="J369" s="15"/>
      <c r="K369" s="10"/>
    </row>
    <row r="370" customFormat="false" ht="13.8" hidden="false" customHeight="false" outlineLevel="0" collapsed="false">
      <c r="A370" s="9" t="s">
        <v>81</v>
      </c>
      <c r="B370" s="15" t="n">
        <f aca="false">PNKommunen!B16</f>
        <v>100000</v>
      </c>
      <c r="C370" s="15" t="n">
        <f aca="false">PNKommunen!C16</f>
        <v>100000</v>
      </c>
      <c r="D370" s="15" t="n">
        <f aca="false">PNKommunen!D16</f>
        <v>100000</v>
      </c>
      <c r="E370" s="15" t="n">
        <f aca="false">PNKommunen!E16</f>
        <v>100000</v>
      </c>
      <c r="F370" s="15" t="n">
        <f aca="false">PNKommunen!F16</f>
        <v>100000</v>
      </c>
      <c r="G370" s="15" t="n">
        <f aca="false">PNKommunen!G16</f>
        <v>100000</v>
      </c>
      <c r="H370" s="15" t="n">
        <f aca="false">PNKommunen!H16</f>
        <v>100000</v>
      </c>
      <c r="I370" s="15" t="n">
        <f aca="false">PNKommunen!I16</f>
        <v>100000</v>
      </c>
      <c r="J370" s="15" t="n">
        <f aca="false">PNKommunen!J16</f>
        <v>100000</v>
      </c>
      <c r="K370" s="10" t="n">
        <f aca="false">SUM(B370:J370)</f>
        <v>900000</v>
      </c>
    </row>
    <row r="371" customFormat="false" ht="13.8" hidden="false" customHeight="false" outlineLevel="0" collapsed="false">
      <c r="A371" s="9" t="s">
        <v>56</v>
      </c>
      <c r="B371" s="15" t="n">
        <f aca="false">PNKommunen!B17</f>
        <v>0</v>
      </c>
      <c r="C371" s="15" t="n">
        <f aca="false">PNKommunen!C17</f>
        <v>0</v>
      </c>
      <c r="D371" s="15" t="n">
        <f aca="false">PNKommunen!D17</f>
        <v>0</v>
      </c>
      <c r="E371" s="15" t="n">
        <f aca="false">PNKommunen!E17</f>
        <v>0</v>
      </c>
      <c r="F371" s="15" t="n">
        <f aca="false">PNKommunen!F17</f>
        <v>0</v>
      </c>
      <c r="G371" s="15" t="n">
        <f aca="false">PNKommunen!G17</f>
        <v>0</v>
      </c>
      <c r="H371" s="15" t="n">
        <f aca="false">PNKommunen!H17</f>
        <v>0</v>
      </c>
      <c r="I371" s="15" t="n">
        <f aca="false">PNKommunen!I17</f>
        <v>0</v>
      </c>
      <c r="J371" s="15" t="n">
        <f aca="false">PNKommunen!J17</f>
        <v>0</v>
      </c>
      <c r="K371" s="10" t="n">
        <f aca="false">SUM(B371:J371)</f>
        <v>0</v>
      </c>
    </row>
    <row r="372" customFormat="false" ht="13.8" hidden="false" customHeight="false" outlineLevel="0" collapsed="false">
      <c r="A372" s="9" t="s">
        <v>26</v>
      </c>
      <c r="B372" s="15" t="n">
        <f aca="false">PNKommunen!B18</f>
        <v>0</v>
      </c>
      <c r="C372" s="15" t="n">
        <f aca="false">PNKommunen!C18</f>
        <v>0</v>
      </c>
      <c r="D372" s="15" t="n">
        <f aca="false">PNKommunen!D18</f>
        <v>0</v>
      </c>
      <c r="E372" s="15" t="n">
        <f aca="false">PNKommunen!E18</f>
        <v>0</v>
      </c>
      <c r="F372" s="15" t="n">
        <f aca="false">PNKommunen!F18</f>
        <v>0</v>
      </c>
      <c r="G372" s="15" t="n">
        <f aca="false">PNKommunen!G18</f>
        <v>0</v>
      </c>
      <c r="H372" s="15" t="n">
        <f aca="false">PNKommunen!H18</f>
        <v>0</v>
      </c>
      <c r="I372" s="15" t="n">
        <f aca="false">PNKommunen!I18</f>
        <v>0</v>
      </c>
      <c r="J372" s="15" t="n">
        <f aca="false">PNKommunen!J18</f>
        <v>0</v>
      </c>
      <c r="K372" s="10" t="n">
        <f aca="false">SUM(B372:J372)</f>
        <v>0</v>
      </c>
    </row>
    <row r="373" customFormat="false" ht="13.8" hidden="false" customHeight="false" outlineLevel="0" collapsed="false">
      <c r="A373" s="9"/>
      <c r="B373" s="15"/>
      <c r="C373" s="15"/>
      <c r="D373" s="15"/>
      <c r="E373" s="15"/>
      <c r="F373" s="15"/>
      <c r="G373" s="15"/>
      <c r="H373" s="15"/>
      <c r="I373" s="15"/>
      <c r="J373" s="15"/>
      <c r="K373" s="10"/>
    </row>
    <row r="374" customFormat="false" ht="15" hidden="false" customHeight="false" outlineLevel="0" collapsed="false">
      <c r="A374" s="16" t="s">
        <v>27</v>
      </c>
      <c r="B374" s="17" t="n">
        <f aca="false">SUM(B360:B367)</f>
        <v>316329.6</v>
      </c>
      <c r="C374" s="17" t="n">
        <f aca="false">SUM(C360:C367)</f>
        <v>316329.6</v>
      </c>
      <c r="D374" s="17" t="n">
        <f aca="false">SUM(D360:D367)</f>
        <v>316329.6</v>
      </c>
      <c r="E374" s="17" t="n">
        <f aca="false">SUM(E360:E367)</f>
        <v>316329.6</v>
      </c>
      <c r="F374" s="17" t="n">
        <f aca="false">SUM(F360:F367)</f>
        <v>316329.6</v>
      </c>
      <c r="G374" s="17" t="n">
        <f aca="false">SUM(G360:G367)</f>
        <v>316329.6</v>
      </c>
      <c r="H374" s="17" t="n">
        <f aca="false">SUM(H360:H367)</f>
        <v>316329.6</v>
      </c>
      <c r="I374" s="17" t="n">
        <f aca="false">SUM(I360:I367)</f>
        <v>316329.6</v>
      </c>
      <c r="J374" s="17" t="n">
        <f aca="false">SUM(J360:J367)</f>
        <v>316329.6</v>
      </c>
      <c r="K374" s="17" t="n">
        <f aca="false">SUM(K360:K367)</f>
        <v>2846966.4</v>
      </c>
    </row>
    <row r="375" customFormat="false" ht="15" hidden="false" customHeight="false" outlineLevel="0" collapsed="false">
      <c r="A375" s="16" t="s">
        <v>14</v>
      </c>
      <c r="B375" s="17" t="n">
        <f aca="false">SUM(B370:B372)</f>
        <v>100000</v>
      </c>
      <c r="C375" s="17" t="n">
        <f aca="false">SUM(C370:C372)</f>
        <v>100000</v>
      </c>
      <c r="D375" s="17" t="n">
        <f aca="false">SUM(D370:D372)</f>
        <v>100000</v>
      </c>
      <c r="E375" s="17" t="n">
        <f aca="false">SUM(E370:E372)</f>
        <v>100000</v>
      </c>
      <c r="F375" s="17" t="n">
        <f aca="false">SUM(F370:F372)</f>
        <v>100000</v>
      </c>
      <c r="G375" s="17" t="n">
        <f aca="false">SUM(G370:G372)</f>
        <v>100000</v>
      </c>
      <c r="H375" s="17" t="n">
        <f aca="false">SUM(H370:H372)</f>
        <v>100000</v>
      </c>
      <c r="I375" s="17" t="n">
        <f aca="false">SUM(I370:I372)</f>
        <v>100000</v>
      </c>
      <c r="J375" s="17" t="n">
        <f aca="false">SUM(J370:J372)</f>
        <v>100000</v>
      </c>
      <c r="K375" s="17" t="n">
        <f aca="false">SUM(K370:K372)</f>
        <v>900000</v>
      </c>
    </row>
    <row r="376" customFormat="false" ht="17.35" hidden="false" customHeight="false" outlineLevel="0" collapsed="false">
      <c r="A376" s="18" t="s">
        <v>82</v>
      </c>
      <c r="B376" s="19" t="n">
        <f aca="false">SUM(B374:B375)</f>
        <v>416329.6</v>
      </c>
      <c r="C376" s="19" t="n">
        <f aca="false">SUM(C374:C375)</f>
        <v>416329.6</v>
      </c>
      <c r="D376" s="19" t="n">
        <f aca="false">SUM(D374:D375)</f>
        <v>416329.6</v>
      </c>
      <c r="E376" s="19" t="n">
        <f aca="false">SUM(E374:E375)</f>
        <v>416329.6</v>
      </c>
      <c r="F376" s="19" t="n">
        <f aca="false">SUM(F374:F375)</f>
        <v>416329.6</v>
      </c>
      <c r="G376" s="19" t="n">
        <f aca="false">SUM(G374:G375)</f>
        <v>416329.6</v>
      </c>
      <c r="H376" s="19" t="n">
        <f aca="false">SUM(H374:H375)</f>
        <v>416329.6</v>
      </c>
      <c r="I376" s="19" t="n">
        <f aca="false">SUM(I374:I375)</f>
        <v>416329.6</v>
      </c>
      <c r="J376" s="19" t="n">
        <f aca="false">SUM(J374:J375)</f>
        <v>416329.6</v>
      </c>
      <c r="K376" s="19" t="n">
        <f aca="false">SUM(K374:K375)</f>
        <v>3746966.4</v>
      </c>
    </row>
    <row r="377" customFormat="false" ht="15" hidden="false" customHeight="false" outlineLevel="0" collapsed="false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</row>
    <row r="378" customFormat="false" ht="19.7" hidden="false" customHeight="false" outlineLevel="0" collapsed="false">
      <c r="A378" s="26" t="s">
        <v>83</v>
      </c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customFormat="false" ht="15" hidden="false" customHeight="false" outlineLevel="0" collapsed="false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</row>
    <row r="380" customFormat="false" ht="17.35" hidden="false" customHeight="false" outlineLevel="0" collapsed="false">
      <c r="A380" s="18" t="s">
        <v>15</v>
      </c>
      <c r="B380" s="28" t="n">
        <f aca="false">B21</f>
        <v>90000000</v>
      </c>
      <c r="C380" s="28" t="n">
        <f aca="false">C21</f>
        <v>90000000</v>
      </c>
      <c r="D380" s="28" t="n">
        <f aca="false">D21</f>
        <v>90000000</v>
      </c>
      <c r="E380" s="28" t="n">
        <f aca="false">E21</f>
        <v>90000000</v>
      </c>
      <c r="F380" s="28" t="n">
        <f aca="false">F21</f>
        <v>90000000</v>
      </c>
      <c r="G380" s="28" t="n">
        <f aca="false">G21</f>
        <v>90000000</v>
      </c>
      <c r="H380" s="28" t="n">
        <f aca="false">H21</f>
        <v>90000000</v>
      </c>
      <c r="I380" s="28" t="n">
        <f aca="false">I21</f>
        <v>90000000</v>
      </c>
      <c r="J380" s="28" t="n">
        <f aca="false">J21</f>
        <v>90000000</v>
      </c>
      <c r="K380" s="28" t="n">
        <f aca="false">K21</f>
        <v>810000000</v>
      </c>
    </row>
    <row r="381" customFormat="false" ht="17.35" hidden="false" customHeight="false" outlineLevel="0" collapsed="false">
      <c r="A381" s="18" t="s">
        <v>28</v>
      </c>
      <c r="B381" s="28" t="n">
        <f aca="false">B40</f>
        <v>2163310</v>
      </c>
      <c r="C381" s="28" t="n">
        <f aca="false">C40</f>
        <v>2163310</v>
      </c>
      <c r="D381" s="28" t="n">
        <f aca="false">D40</f>
        <v>2163310</v>
      </c>
      <c r="E381" s="28" t="n">
        <f aca="false">E40</f>
        <v>2163310</v>
      </c>
      <c r="F381" s="28" t="n">
        <f aca="false">F40</f>
        <v>2163310</v>
      </c>
      <c r="G381" s="28" t="n">
        <f aca="false">G40</f>
        <v>2163310</v>
      </c>
      <c r="H381" s="28" t="n">
        <f aca="false">H40</f>
        <v>2163310</v>
      </c>
      <c r="I381" s="28" t="n">
        <f aca="false">I40</f>
        <v>2163310</v>
      </c>
      <c r="J381" s="28" t="n">
        <f aca="false">J40</f>
        <v>2163310</v>
      </c>
      <c r="K381" s="28" t="n">
        <f aca="false">SUM(B381:J381)</f>
        <v>19469790</v>
      </c>
    </row>
    <row r="382" customFormat="false" ht="17.35" hidden="false" customHeight="false" outlineLevel="0" collapsed="false">
      <c r="A382" s="18" t="str">
        <f aca="false">A61</f>
        <v>Summe FF Frühkindliche Bildung</v>
      </c>
      <c r="B382" s="28" t="n">
        <f aca="false">B61</f>
        <v>1931329.6</v>
      </c>
      <c r="C382" s="28" t="n">
        <f aca="false">C61</f>
        <v>1931329.6</v>
      </c>
      <c r="D382" s="28" t="n">
        <f aca="false">D61</f>
        <v>1931329.6</v>
      </c>
      <c r="E382" s="28" t="n">
        <f aca="false">E61</f>
        <v>1931329.6</v>
      </c>
      <c r="F382" s="28" t="n">
        <f aca="false">F61</f>
        <v>1931329.6</v>
      </c>
      <c r="G382" s="28" t="n">
        <f aca="false">G61</f>
        <v>1931329.6</v>
      </c>
      <c r="H382" s="28" t="n">
        <f aca="false">H61</f>
        <v>1931329.6</v>
      </c>
      <c r="I382" s="28" t="n">
        <f aca="false">I61</f>
        <v>1931329.6</v>
      </c>
      <c r="J382" s="28" t="n">
        <f aca="false">J61</f>
        <v>1931329.6</v>
      </c>
      <c r="K382" s="28" t="n">
        <f aca="false">SUM(B382:J382)</f>
        <v>17381966.4</v>
      </c>
    </row>
    <row r="383" customFormat="false" ht="17.35" hidden="false" customHeight="false" outlineLevel="0" collapsed="false">
      <c r="A383" s="18" t="str">
        <f aca="false">A82</f>
        <v>Summe FF Schule</v>
      </c>
      <c r="B383" s="28" t="n">
        <f aca="false">B82</f>
        <v>1931329.6</v>
      </c>
      <c r="C383" s="28" t="n">
        <f aca="false">C82</f>
        <v>1931329.6</v>
      </c>
      <c r="D383" s="28" t="n">
        <f aca="false">D82</f>
        <v>1931329.6</v>
      </c>
      <c r="E383" s="28" t="n">
        <f aca="false">E82</f>
        <v>1931329.6</v>
      </c>
      <c r="F383" s="28" t="n">
        <f aca="false">F82</f>
        <v>1931329.6</v>
      </c>
      <c r="G383" s="28" t="n">
        <f aca="false">G82</f>
        <v>1931329.6</v>
      </c>
      <c r="H383" s="28" t="n">
        <f aca="false">H82</f>
        <v>1931329.6</v>
      </c>
      <c r="I383" s="28" t="n">
        <f aca="false">I82</f>
        <v>1931329.6</v>
      </c>
      <c r="J383" s="28" t="n">
        <f aca="false">J82</f>
        <v>1931329.6</v>
      </c>
      <c r="K383" s="28" t="n">
        <f aca="false">SUM(B383:J383)</f>
        <v>17381966.4</v>
      </c>
    </row>
    <row r="384" customFormat="false" ht="17.35" hidden="false" customHeight="false" outlineLevel="0" collapsed="false">
      <c r="A384" s="18" t="str">
        <f aca="false">A103</f>
        <v>Summe FF Berufliche Bildung</v>
      </c>
      <c r="B384" s="28" t="n">
        <f aca="false">B103</f>
        <v>1931329.6</v>
      </c>
      <c r="C384" s="28" t="n">
        <f aca="false">C103</f>
        <v>1931329.6</v>
      </c>
      <c r="D384" s="28" t="n">
        <f aca="false">D103</f>
        <v>1931329.6</v>
      </c>
      <c r="E384" s="28" t="n">
        <f aca="false">E103</f>
        <v>1931329.6</v>
      </c>
      <c r="F384" s="28" t="n">
        <f aca="false">F103</f>
        <v>1931329.6</v>
      </c>
      <c r="G384" s="28" t="n">
        <f aca="false">G103</f>
        <v>1931329.6</v>
      </c>
      <c r="H384" s="28" t="n">
        <f aca="false">H103</f>
        <v>1931329.6</v>
      </c>
      <c r="I384" s="28" t="n">
        <f aca="false">I103</f>
        <v>1931329.6</v>
      </c>
      <c r="J384" s="28" t="n">
        <f aca="false">J103</f>
        <v>1931329.6</v>
      </c>
      <c r="K384" s="28" t="n">
        <f aca="false">SUM(B384:J384)</f>
        <v>17381966.4</v>
      </c>
    </row>
    <row r="385" customFormat="false" ht="17.35" hidden="false" customHeight="false" outlineLevel="0" collapsed="false">
      <c r="A385" s="18" t="str">
        <f aca="false">A124</f>
        <v>Summe FF Hochschule</v>
      </c>
      <c r="B385" s="28" t="n">
        <f aca="false">B124</f>
        <v>1931329.6</v>
      </c>
      <c r="C385" s="28" t="n">
        <f aca="false">C124</f>
        <v>1931329.6</v>
      </c>
      <c r="D385" s="28" t="n">
        <f aca="false">D124</f>
        <v>1931329.6</v>
      </c>
      <c r="E385" s="28" t="n">
        <f aca="false">E124</f>
        <v>1931329.6</v>
      </c>
      <c r="F385" s="28" t="n">
        <f aca="false">F124</f>
        <v>1931329.6</v>
      </c>
      <c r="G385" s="28" t="n">
        <f aca="false">G124</f>
        <v>1931329.6</v>
      </c>
      <c r="H385" s="28" t="n">
        <f aca="false">H124</f>
        <v>1931329.6</v>
      </c>
      <c r="I385" s="28" t="n">
        <f aca="false">I124</f>
        <v>1931329.6</v>
      </c>
      <c r="J385" s="28" t="n">
        <f aca="false">J124</f>
        <v>1931329.6</v>
      </c>
      <c r="K385" s="28" t="n">
        <f aca="false">SUM(B385:J385)</f>
        <v>17381966.4</v>
      </c>
    </row>
    <row r="386" customFormat="false" ht="17.35" hidden="false" customHeight="false" outlineLevel="0" collapsed="false">
      <c r="A386" s="18" t="str">
        <f aca="false">A145</f>
        <v>Summe FF Nonformale Bildung</v>
      </c>
      <c r="B386" s="28" t="n">
        <f aca="false">B145</f>
        <v>1931329.6</v>
      </c>
      <c r="C386" s="28" t="n">
        <f aca="false">C145</f>
        <v>1931329.6</v>
      </c>
      <c r="D386" s="28" t="n">
        <f aca="false">D145</f>
        <v>1931329.6</v>
      </c>
      <c r="E386" s="28" t="n">
        <f aca="false">E145</f>
        <v>1931329.6</v>
      </c>
      <c r="F386" s="28" t="n">
        <f aca="false">F145</f>
        <v>1931329.6</v>
      </c>
      <c r="G386" s="28" t="n">
        <f aca="false">G145</f>
        <v>1931329.6</v>
      </c>
      <c r="H386" s="28" t="n">
        <f aca="false">H145</f>
        <v>1931329.6</v>
      </c>
      <c r="I386" s="28" t="n">
        <f aca="false">I145</f>
        <v>1931329.6</v>
      </c>
      <c r="J386" s="28" t="n">
        <f aca="false">J145</f>
        <v>1931329.6</v>
      </c>
      <c r="K386" s="28" t="n">
        <f aca="false">SUM(B386:J386)</f>
        <v>17381966.4</v>
      </c>
    </row>
    <row r="387" customFormat="false" ht="17.35" hidden="false" customHeight="false" outlineLevel="0" collapsed="false">
      <c r="A387" s="18" t="str">
        <f aca="false">A166</f>
        <v>Summe FF Kommunen</v>
      </c>
      <c r="B387" s="28" t="n">
        <f aca="false">B166</f>
        <v>1931329.6</v>
      </c>
      <c r="C387" s="28" t="n">
        <f aca="false">C166</f>
        <v>1931329.6</v>
      </c>
      <c r="D387" s="28" t="n">
        <f aca="false">D166</f>
        <v>1931329.6</v>
      </c>
      <c r="E387" s="28" t="n">
        <f aca="false">E166</f>
        <v>1931329.6</v>
      </c>
      <c r="F387" s="28" t="n">
        <f aca="false">F166</f>
        <v>1931329.6</v>
      </c>
      <c r="G387" s="28" t="n">
        <f aca="false">G166</f>
        <v>1931329.6</v>
      </c>
      <c r="H387" s="28" t="n">
        <f aca="false">H166</f>
        <v>1931329.6</v>
      </c>
      <c r="I387" s="28" t="n">
        <f aca="false">I166</f>
        <v>1931329.6</v>
      </c>
      <c r="J387" s="28" t="n">
        <f aca="false">J166</f>
        <v>1931329.6</v>
      </c>
      <c r="K387" s="28" t="n">
        <f aca="false">SUM(B387:J387)</f>
        <v>17381966.4</v>
      </c>
    </row>
    <row r="388" customFormat="false" ht="17.35" hidden="false" customHeight="false" outlineLevel="0" collapsed="false">
      <c r="A388" s="18" t="str">
        <f aca="false">A187</f>
        <v>Summe youpaN</v>
      </c>
      <c r="B388" s="28" t="n">
        <f aca="false">B187</f>
        <v>1931329.6</v>
      </c>
      <c r="C388" s="28" t="n">
        <f aca="false">C187</f>
        <v>1931329.6</v>
      </c>
      <c r="D388" s="28" t="n">
        <f aca="false">D187</f>
        <v>1931329.6</v>
      </c>
      <c r="E388" s="28" t="n">
        <f aca="false">E187</f>
        <v>1931329.6</v>
      </c>
      <c r="F388" s="28" t="n">
        <f aca="false">F187</f>
        <v>1931329.6</v>
      </c>
      <c r="G388" s="28" t="n">
        <f aca="false">G187</f>
        <v>1931329.6</v>
      </c>
      <c r="H388" s="28" t="n">
        <f aca="false">H187</f>
        <v>1931329.6</v>
      </c>
      <c r="I388" s="28" t="n">
        <f aca="false">I187</f>
        <v>1931329.6</v>
      </c>
      <c r="J388" s="28" t="n">
        <f aca="false">J187</f>
        <v>1931329.6</v>
      </c>
      <c r="K388" s="28" t="n">
        <f aca="false">SUM(B388:J388)</f>
        <v>17381966.4</v>
      </c>
    </row>
    <row r="389" customFormat="false" ht="17.35" hidden="false" customHeight="false" outlineLevel="0" collapsed="false">
      <c r="A389" s="18" t="str">
        <f aca="false">A208</f>
        <v>Summe PN Frühkindliche Bildung</v>
      </c>
      <c r="B389" s="28" t="n">
        <f aca="false">B208</f>
        <v>281329.6</v>
      </c>
      <c r="C389" s="28" t="n">
        <f aca="false">C208</f>
        <v>281329.6</v>
      </c>
      <c r="D389" s="28" t="n">
        <f aca="false">D208</f>
        <v>281329.6</v>
      </c>
      <c r="E389" s="28" t="n">
        <f aca="false">E208</f>
        <v>281329.6</v>
      </c>
      <c r="F389" s="28" t="n">
        <f aca="false">F208</f>
        <v>281329.6</v>
      </c>
      <c r="G389" s="28" t="n">
        <f aca="false">G208</f>
        <v>281329.6</v>
      </c>
      <c r="H389" s="28" t="n">
        <f aca="false">H208</f>
        <v>281329.6</v>
      </c>
      <c r="I389" s="28" t="n">
        <f aca="false">I208</f>
        <v>281329.6</v>
      </c>
      <c r="J389" s="28" t="n">
        <f aca="false">J208</f>
        <v>281329.6</v>
      </c>
      <c r="K389" s="28" t="n">
        <f aca="false">SUM(B389:J389)</f>
        <v>2531966.4</v>
      </c>
    </row>
    <row r="390" customFormat="false" ht="17.35" hidden="false" customHeight="false" outlineLevel="0" collapsed="false">
      <c r="A390" s="18" t="str">
        <f aca="false">A229</f>
        <v>Summe PN Berufliche Bildung</v>
      </c>
      <c r="B390" s="28" t="n">
        <f aca="false">B229</f>
        <v>281329.6</v>
      </c>
      <c r="C390" s="28" t="n">
        <f aca="false">C229</f>
        <v>281329.6</v>
      </c>
      <c r="D390" s="28" t="n">
        <f aca="false">D229</f>
        <v>281329.6</v>
      </c>
      <c r="E390" s="28" t="n">
        <f aca="false">E229</f>
        <v>281329.6</v>
      </c>
      <c r="F390" s="28" t="n">
        <f aca="false">F229</f>
        <v>281329.6</v>
      </c>
      <c r="G390" s="28" t="n">
        <f aca="false">G229</f>
        <v>281329.6</v>
      </c>
      <c r="H390" s="28" t="n">
        <f aca="false">H229</f>
        <v>281329.6</v>
      </c>
      <c r="I390" s="28" t="n">
        <f aca="false">I229</f>
        <v>281329.6</v>
      </c>
      <c r="J390" s="28" t="n">
        <f aca="false">J229</f>
        <v>281329.6</v>
      </c>
      <c r="K390" s="28" t="n">
        <f aca="false">SUM(B390:J390)</f>
        <v>2531966.4</v>
      </c>
    </row>
    <row r="391" customFormat="false" ht="17.35" hidden="false" customHeight="false" outlineLevel="0" collapsed="false">
      <c r="A391" s="18" t="str">
        <f aca="false">A250</f>
        <v>Summe PN Hochschule</v>
      </c>
      <c r="B391" s="28" t="n">
        <f aca="false">B250</f>
        <v>281329.6</v>
      </c>
      <c r="C391" s="28" t="n">
        <f aca="false">C250</f>
        <v>281329.6</v>
      </c>
      <c r="D391" s="28" t="n">
        <f aca="false">D250</f>
        <v>281329.6</v>
      </c>
      <c r="E391" s="28" t="n">
        <f aca="false">E250</f>
        <v>281329.6</v>
      </c>
      <c r="F391" s="28" t="n">
        <f aca="false">F250</f>
        <v>281329.6</v>
      </c>
      <c r="G391" s="28" t="n">
        <f aca="false">G250</f>
        <v>281329.6</v>
      </c>
      <c r="H391" s="28" t="n">
        <f aca="false">H250</f>
        <v>281329.6</v>
      </c>
      <c r="I391" s="28" t="n">
        <f aca="false">I250</f>
        <v>281329.6</v>
      </c>
      <c r="J391" s="28" t="n">
        <f aca="false">J250</f>
        <v>281329.6</v>
      </c>
      <c r="K391" s="28" t="n">
        <f aca="false">SUM(B391:J391)</f>
        <v>2531966.4</v>
      </c>
    </row>
    <row r="392" customFormat="false" ht="17.35" hidden="false" customHeight="false" outlineLevel="0" collapsed="false">
      <c r="A392" s="18" t="str">
        <f aca="false">A271</f>
        <v>Summe PN Medien</v>
      </c>
      <c r="B392" s="28" t="n">
        <f aca="false">B271</f>
        <v>2106329.6</v>
      </c>
      <c r="C392" s="28" t="n">
        <f aca="false">C271</f>
        <v>2106329.6</v>
      </c>
      <c r="D392" s="28" t="n">
        <f aca="false">D271</f>
        <v>2106329.6</v>
      </c>
      <c r="E392" s="28" t="n">
        <f aca="false">E271</f>
        <v>2106329.6</v>
      </c>
      <c r="F392" s="28" t="n">
        <f aca="false">F271</f>
        <v>2106329.6</v>
      </c>
      <c r="G392" s="28" t="n">
        <f aca="false">G271</f>
        <v>2106329.6</v>
      </c>
      <c r="H392" s="28" t="n">
        <f aca="false">H271</f>
        <v>2106329.6</v>
      </c>
      <c r="I392" s="28" t="n">
        <f aca="false">I271</f>
        <v>2106329.6</v>
      </c>
      <c r="J392" s="28" t="n">
        <f aca="false">J271</f>
        <v>2106329.6</v>
      </c>
      <c r="K392" s="28" t="n">
        <f aca="false">SUM(B392:J392)</f>
        <v>18956966.4</v>
      </c>
    </row>
    <row r="393" customFormat="false" ht="17.35" hidden="false" customHeight="false" outlineLevel="0" collapsed="false">
      <c r="A393" s="18" t="str">
        <f aca="false">A292</f>
        <v>Summe PN Biodiversität</v>
      </c>
      <c r="B393" s="28" t="n">
        <f aca="false">B292</f>
        <v>1881329.6</v>
      </c>
      <c r="C393" s="28" t="n">
        <f aca="false">C292</f>
        <v>1881329.6</v>
      </c>
      <c r="D393" s="28" t="n">
        <f aca="false">D292</f>
        <v>1881329.6</v>
      </c>
      <c r="E393" s="28" t="n">
        <f aca="false">E292</f>
        <v>1881329.6</v>
      </c>
      <c r="F393" s="28" t="n">
        <f aca="false">F292</f>
        <v>1881329.6</v>
      </c>
      <c r="G393" s="28" t="n">
        <f aca="false">G292</f>
        <v>1881329.6</v>
      </c>
      <c r="H393" s="28" t="n">
        <f aca="false">H292</f>
        <v>1881329.6</v>
      </c>
      <c r="I393" s="28" t="n">
        <f aca="false">I292</f>
        <v>1881329.6</v>
      </c>
      <c r="J393" s="28" t="n">
        <f aca="false">J292</f>
        <v>1881329.6</v>
      </c>
      <c r="K393" s="28" t="n">
        <f aca="false">SUM(B393:J393)</f>
        <v>16931966.4</v>
      </c>
    </row>
    <row r="394" customFormat="false" ht="17.35" hidden="false" customHeight="false" outlineLevel="0" collapsed="false">
      <c r="A394" s="18" t="str">
        <f aca="false">A355</f>
        <v>Summe PN Ökonomie</v>
      </c>
      <c r="B394" s="28" t="n">
        <f aca="false">B355</f>
        <v>281329.6</v>
      </c>
      <c r="C394" s="28" t="n">
        <f aca="false">C355</f>
        <v>281329.6</v>
      </c>
      <c r="D394" s="28" t="n">
        <f aca="false">D355</f>
        <v>281329.6</v>
      </c>
      <c r="E394" s="28" t="n">
        <f aca="false">E355</f>
        <v>281329.6</v>
      </c>
      <c r="F394" s="28" t="n">
        <f aca="false">F355</f>
        <v>281329.6</v>
      </c>
      <c r="G394" s="28" t="n">
        <f aca="false">G355</f>
        <v>281329.6</v>
      </c>
      <c r="H394" s="28" t="n">
        <f aca="false">H355</f>
        <v>281329.6</v>
      </c>
      <c r="I394" s="28" t="n">
        <f aca="false">I355</f>
        <v>281329.6</v>
      </c>
      <c r="J394" s="28" t="n">
        <f aca="false">J355</f>
        <v>281329.6</v>
      </c>
      <c r="K394" s="28" t="n">
        <f aca="false">SUM(B394:J394)</f>
        <v>2531966.4</v>
      </c>
    </row>
    <row r="395" customFormat="false" ht="17.35" hidden="false" customHeight="false" outlineLevel="0" collapsed="false">
      <c r="A395" s="19" t="str">
        <f aca="false">A313</f>
        <v>Summe PN außerschulische Bildung</v>
      </c>
      <c r="B395" s="28" t="n">
        <f aca="false">B313</f>
        <v>281329.6</v>
      </c>
      <c r="C395" s="28" t="n">
        <f aca="false">C313</f>
        <v>281329.6</v>
      </c>
      <c r="D395" s="28" t="n">
        <f aca="false">D313</f>
        <v>281329.6</v>
      </c>
      <c r="E395" s="28" t="n">
        <f aca="false">E313</f>
        <v>281329.6</v>
      </c>
      <c r="F395" s="28" t="n">
        <f aca="false">F313</f>
        <v>281329.6</v>
      </c>
      <c r="G395" s="28" t="n">
        <f aca="false">G313</f>
        <v>281329.6</v>
      </c>
      <c r="H395" s="28" t="n">
        <f aca="false">H313</f>
        <v>281329.6</v>
      </c>
      <c r="I395" s="28" t="n">
        <f aca="false">I313</f>
        <v>281329.6</v>
      </c>
      <c r="J395" s="28" t="n">
        <f aca="false">J313</f>
        <v>281329.6</v>
      </c>
      <c r="K395" s="28" t="n">
        <f aca="false">SUM(B395:J395)</f>
        <v>2531966.4</v>
      </c>
    </row>
    <row r="396" customFormat="false" ht="17.35" hidden="false" customHeight="false" outlineLevel="0" collapsed="false">
      <c r="A396" s="18" t="str">
        <f aca="false">A334</f>
        <v>Summe PN Kultur</v>
      </c>
      <c r="B396" s="28" t="n">
        <f aca="false">B334</f>
        <v>1901329.6</v>
      </c>
      <c r="C396" s="28" t="n">
        <f aca="false">C334</f>
        <v>1881329.6</v>
      </c>
      <c r="D396" s="28" t="n">
        <f aca="false">D334</f>
        <v>1881329.6</v>
      </c>
      <c r="E396" s="28" t="n">
        <f aca="false">E334</f>
        <v>1881329.6</v>
      </c>
      <c r="F396" s="28" t="n">
        <f aca="false">F334</f>
        <v>1881329.6</v>
      </c>
      <c r="G396" s="28" t="n">
        <f aca="false">G334</f>
        <v>1881329.6</v>
      </c>
      <c r="H396" s="28" t="n">
        <f aca="false">H334</f>
        <v>1881329.6</v>
      </c>
      <c r="I396" s="28" t="n">
        <f aca="false">I334</f>
        <v>1881329.6</v>
      </c>
      <c r="J396" s="28" t="n">
        <f aca="false">J334</f>
        <v>1881329.6</v>
      </c>
      <c r="K396" s="28" t="n">
        <f aca="false">SUM(B396:J396)</f>
        <v>16951966.4</v>
      </c>
    </row>
    <row r="397" customFormat="false" ht="17.35" hidden="false" customHeight="false" outlineLevel="0" collapsed="false">
      <c r="A397" s="18" t="str">
        <f aca="false">A376</f>
        <v>Summe PN Kommunen</v>
      </c>
      <c r="B397" s="28" t="n">
        <f aca="false">B376</f>
        <v>416329.6</v>
      </c>
      <c r="C397" s="28" t="n">
        <f aca="false">C376</f>
        <v>416329.6</v>
      </c>
      <c r="D397" s="28" t="n">
        <f aca="false">D376</f>
        <v>416329.6</v>
      </c>
      <c r="E397" s="28" t="n">
        <f aca="false">E376</f>
        <v>416329.6</v>
      </c>
      <c r="F397" s="28" t="n">
        <f aca="false">F376</f>
        <v>416329.6</v>
      </c>
      <c r="G397" s="28" t="n">
        <f aca="false">G376</f>
        <v>416329.6</v>
      </c>
      <c r="H397" s="28" t="n">
        <f aca="false">H376</f>
        <v>416329.6</v>
      </c>
      <c r="I397" s="28" t="n">
        <f aca="false">I376</f>
        <v>416329.6</v>
      </c>
      <c r="J397" s="28" t="n">
        <f aca="false">J376</f>
        <v>416329.6</v>
      </c>
      <c r="K397" s="28" t="n">
        <f aca="false">SUM(B397:J397)</f>
        <v>3746966.4</v>
      </c>
    </row>
    <row r="398" customFormat="false" ht="13.8" hidden="false" customHeight="false" outlineLevel="0" collapsed="false">
      <c r="B398" s="29"/>
      <c r="C398" s="29"/>
      <c r="D398" s="29"/>
      <c r="E398" s="29"/>
      <c r="F398" s="29"/>
      <c r="G398" s="29"/>
      <c r="H398" s="29"/>
      <c r="I398" s="29"/>
      <c r="J398" s="29"/>
      <c r="K398" s="23"/>
    </row>
    <row r="399" customFormat="false" ht="17.35" hidden="false" customHeight="false" outlineLevel="0" collapsed="false">
      <c r="A399" s="30" t="s">
        <v>84</v>
      </c>
      <c r="B399" s="31" t="n">
        <f aca="false">SUM(B380:B397)</f>
        <v>113394583.6</v>
      </c>
      <c r="C399" s="31" t="n">
        <f aca="false">SUM(C380:C397)</f>
        <v>113374583.6</v>
      </c>
      <c r="D399" s="31" t="n">
        <f aca="false">SUM(D380:D397)</f>
        <v>113374583.6</v>
      </c>
      <c r="E399" s="31" t="n">
        <f aca="false">SUM(E380:E397)</f>
        <v>113374583.6</v>
      </c>
      <c r="F399" s="31" t="n">
        <f aca="false">SUM(F380:F397)</f>
        <v>113374583.6</v>
      </c>
      <c r="G399" s="31" t="n">
        <f aca="false">SUM(G380:G397)</f>
        <v>113374583.6</v>
      </c>
      <c r="H399" s="31" t="n">
        <f aca="false">SUM(H380:H397)</f>
        <v>113374583.6</v>
      </c>
      <c r="I399" s="31" t="n">
        <f aca="false">SUM(I380:I397)</f>
        <v>113374583.6</v>
      </c>
      <c r="J399" s="31" t="n">
        <f aca="false">SUM(J380:J397)</f>
        <v>113374583.6</v>
      </c>
      <c r="K399" s="31" t="n">
        <f aca="false">SUM(K380:K397)</f>
        <v>1020391252.4</v>
      </c>
      <c r="M399" s="32"/>
    </row>
    <row r="400" customFormat="false" ht="15" hidden="false" customHeight="false" outlineLevel="0" collapsed="false">
      <c r="A400" s="21"/>
      <c r="B400" s="10"/>
      <c r="C400" s="10"/>
      <c r="D400" s="10"/>
      <c r="E400" s="10"/>
      <c r="F400" s="10"/>
      <c r="G400" s="10"/>
      <c r="H400" s="10"/>
      <c r="I400" s="10"/>
      <c r="J400" s="10"/>
    </row>
    <row r="401" customFormat="false" ht="15" hidden="false" customHeight="false" outlineLevel="0" collapsed="false">
      <c r="A401" s="21"/>
      <c r="B401" s="10"/>
      <c r="C401" s="10"/>
      <c r="D401" s="10"/>
      <c r="E401" s="10"/>
      <c r="F401" s="10"/>
      <c r="G401" s="10"/>
      <c r="H401" s="10"/>
      <c r="I401" s="10"/>
      <c r="J401" s="10"/>
    </row>
    <row r="402" customFormat="false" ht="25.3" hidden="false" customHeight="false" outlineLevel="0" collapsed="false">
      <c r="A402" s="33" t="s">
        <v>85</v>
      </c>
      <c r="B402" s="10"/>
      <c r="C402" s="10"/>
      <c r="D402" s="10"/>
      <c r="E402" s="10"/>
      <c r="F402" s="10"/>
      <c r="G402" s="10"/>
      <c r="H402" s="10"/>
      <c r="I402" s="10"/>
      <c r="J402" s="10"/>
    </row>
    <row r="403" customFormat="false" ht="24.05" hidden="false" customHeight="false" outlineLevel="0" collapsed="false">
      <c r="A403" s="34" t="s">
        <v>86</v>
      </c>
      <c r="B403" s="10"/>
      <c r="C403" s="10"/>
      <c r="D403" s="10"/>
      <c r="E403" s="10"/>
      <c r="F403" s="10"/>
      <c r="G403" s="10"/>
      <c r="H403" s="10"/>
      <c r="I403" s="10"/>
      <c r="J403" s="10"/>
    </row>
    <row r="404" customFormat="false" ht="13.8" hidden="false" customHeight="false" outlineLevel="0" collapsed="false">
      <c r="A404" s="9" t="s">
        <v>87</v>
      </c>
      <c r="B404" s="10"/>
      <c r="C404" s="10"/>
      <c r="D404" s="10"/>
      <c r="E404" s="10"/>
      <c r="F404" s="10"/>
      <c r="G404" s="10"/>
      <c r="H404" s="10"/>
      <c r="I404" s="10"/>
      <c r="J404" s="10"/>
    </row>
    <row r="405" customFormat="false" ht="13.8" hidden="false" customHeight="false" outlineLevel="0" collapsed="false">
      <c r="A405" s="35" t="n">
        <v>83054</v>
      </c>
      <c r="B405" s="10"/>
      <c r="C405" s="10"/>
      <c r="D405" s="10"/>
      <c r="E405" s="10"/>
      <c r="F405" s="10"/>
      <c r="G405" s="10"/>
      <c r="H405" s="10"/>
      <c r="I405" s="10"/>
      <c r="J405" s="10"/>
    </row>
    <row r="406" customFormat="false" ht="13.8" hidden="false" customHeight="false" outlineLevel="0" collapsed="false">
      <c r="A406" s="36" t="s">
        <v>88</v>
      </c>
      <c r="B406" s="10"/>
      <c r="C406" s="10"/>
      <c r="D406" s="10"/>
      <c r="E406" s="10"/>
      <c r="F406" s="10"/>
      <c r="G406" s="10"/>
      <c r="H406" s="10"/>
      <c r="I406" s="10"/>
      <c r="J406" s="10"/>
    </row>
    <row r="407" customFormat="false" ht="24.05" hidden="false" customHeight="false" outlineLevel="0" collapsed="false">
      <c r="A407" s="34" t="s">
        <v>89</v>
      </c>
      <c r="B407" s="10"/>
      <c r="C407" s="10"/>
      <c r="D407" s="10"/>
      <c r="E407" s="10"/>
      <c r="F407" s="10"/>
      <c r="G407" s="10"/>
      <c r="H407" s="10"/>
      <c r="I407" s="10"/>
      <c r="J407" s="10"/>
    </row>
    <row r="408" customFormat="false" ht="47.2" hidden="false" customHeight="false" outlineLevel="0" collapsed="false">
      <c r="A408" s="34" t="s">
        <v>90</v>
      </c>
      <c r="B408" s="10"/>
      <c r="C408" s="10"/>
      <c r="D408" s="10"/>
      <c r="E408" s="10"/>
      <c r="F408" s="10"/>
      <c r="G408" s="10"/>
      <c r="H408" s="10"/>
      <c r="I408" s="10"/>
      <c r="J408" s="10"/>
    </row>
    <row r="409" customFormat="false" ht="47.4" hidden="false" customHeight="false" outlineLevel="0" collapsed="false">
      <c r="A409" s="34" t="s">
        <v>91</v>
      </c>
    </row>
    <row r="410" customFormat="false" ht="13.8" hidden="false" customHeight="false" outlineLevel="0" collapsed="false">
      <c r="A410" s="23" t="s">
        <v>92</v>
      </c>
    </row>
    <row r="411" customFormat="false" ht="13.8" hidden="false" customHeight="false" outlineLevel="0" collapsed="false">
      <c r="A411" s="37"/>
    </row>
    <row r="413" customFormat="false" ht="13.8" hidden="false" customHeight="false" outlineLevel="0" collapsed="false">
      <c r="A413" s="9"/>
    </row>
    <row r="414" customFormat="false" ht="13.8" hidden="false" customHeight="false" outlineLevel="0" collapsed="false">
      <c r="A414" s="9"/>
    </row>
    <row r="415" customFormat="false" ht="13.8" hidden="false" customHeight="false" outlineLevel="0" collapsed="false">
      <c r="A415" s="9"/>
    </row>
  </sheetData>
  <mergeCells count="1">
    <mergeCell ref="A3:K3"/>
  </mergeCells>
  <conditionalFormatting sqref="A404:A406">
    <cfRule type="duplicateValues" priority="2" aboveAverage="0" equalAverage="0" bottom="0" percent="0" rank="0" text="" dxfId="0"/>
  </conditionalFormatting>
  <conditionalFormatting sqref="A400:A402">
    <cfRule type="duplicateValues" priority="3" aboveAverage="0" equalAverage="0" bottom="0" percent="0" rank="0" text="" dxfId="1"/>
  </conditionalFormatting>
  <conditionalFormatting sqref="A403">
    <cfRule type="duplicateValues" priority="4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2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20" activeCellId="0" sqref="A20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49.34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4" customFormat="false" ht="13.8" hidden="false" customHeight="false" outlineLevel="0" collapsed="false">
      <c r="A4" s="9" t="s">
        <v>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customFormat="false" ht="13.8" hidden="false" customHeight="false" outlineLevel="0" collapsed="false">
      <c r="A5" s="9" t="s">
        <v>7</v>
      </c>
      <c r="B5" s="10"/>
      <c r="C5" s="10"/>
      <c r="D5" s="10"/>
      <c r="E5" s="10"/>
      <c r="F5" s="10"/>
      <c r="G5" s="10"/>
      <c r="H5" s="10"/>
      <c r="I5" s="10"/>
      <c r="J5" s="10"/>
      <c r="K5" s="10" t="n">
        <f aca="false">SUM(B5:J5)</f>
        <v>0</v>
      </c>
    </row>
    <row r="6" customFormat="false" ht="35.55" hidden="false" customHeight="false" outlineLevel="0" collapsed="false">
      <c r="A6" s="11" t="s">
        <v>93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customFormat="false" ht="13.8" hidden="false" customHeight="false" outlineLevel="0" collapsed="false">
      <c r="A7" s="9" t="s">
        <v>8</v>
      </c>
      <c r="B7" s="10"/>
      <c r="C7" s="10"/>
      <c r="D7" s="10"/>
      <c r="E7" s="10"/>
      <c r="F7" s="10"/>
      <c r="G7" s="10"/>
      <c r="H7" s="10"/>
      <c r="I7" s="10"/>
      <c r="J7" s="10"/>
      <c r="K7" s="10" t="n">
        <f aca="false">SUM(B7:J7)</f>
        <v>0</v>
      </c>
    </row>
    <row r="8" customFormat="false" ht="13.8" hidden="false" customHeight="false" outlineLevel="0" collapsed="false">
      <c r="A8" s="9" t="s">
        <v>9</v>
      </c>
      <c r="B8" s="10"/>
      <c r="C8" s="10"/>
      <c r="D8" s="10"/>
      <c r="E8" s="10"/>
      <c r="F8" s="10"/>
      <c r="G8" s="10"/>
      <c r="H8" s="10"/>
      <c r="I8" s="10"/>
      <c r="J8" s="10"/>
      <c r="K8" s="10" t="n">
        <f aca="false">SUM(B8:J8)</f>
        <v>0</v>
      </c>
    </row>
    <row r="9" customFormat="false" ht="13.8" hidden="false" customHeight="false" outlineLevel="0" collapsed="false">
      <c r="A9" s="9" t="s">
        <v>10</v>
      </c>
      <c r="B9" s="10"/>
      <c r="C9" s="10"/>
      <c r="D9" s="10"/>
      <c r="E9" s="10"/>
      <c r="F9" s="10"/>
      <c r="G9" s="10"/>
      <c r="H9" s="10"/>
      <c r="I9" s="10"/>
      <c r="J9" s="10"/>
      <c r="K9" s="10" t="n">
        <f aca="false">SUM(B9:J9)</f>
        <v>0</v>
      </c>
    </row>
    <row r="10" s="20" customFormat="true" ht="17.35" hidden="false" customHeight="false" outlineLevel="0" collapsed="false">
      <c r="A10" s="16" t="s">
        <v>94</v>
      </c>
      <c r="B10" s="17" t="n">
        <v>5000000</v>
      </c>
      <c r="C10" s="17" t="n">
        <f aca="false">B10</f>
        <v>5000000</v>
      </c>
      <c r="D10" s="17" t="n">
        <f aca="false">C10</f>
        <v>5000000</v>
      </c>
      <c r="E10" s="17" t="n">
        <f aca="false">D10</f>
        <v>5000000</v>
      </c>
      <c r="F10" s="17" t="n">
        <f aca="false">E10</f>
        <v>5000000</v>
      </c>
      <c r="G10" s="17" t="n">
        <f aca="false">F10</f>
        <v>5000000</v>
      </c>
      <c r="H10" s="17" t="n">
        <f aca="false">G10</f>
        <v>5000000</v>
      </c>
      <c r="I10" s="17" t="n">
        <f aca="false">H10</f>
        <v>5000000</v>
      </c>
      <c r="J10" s="17" t="n">
        <f aca="false">I10</f>
        <v>5000000</v>
      </c>
      <c r="K10" s="17" t="n">
        <f aca="false">SUM(B10:J10)</f>
        <v>45000000</v>
      </c>
      <c r="AMI10" s="0"/>
      <c r="AMJ10" s="0"/>
    </row>
    <row r="11" customFormat="false" ht="13.8" hidden="false" customHeight="false" outlineLevel="0" collapsed="false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="9" customFormat="true" ht="15.7" hidden="false" customHeight="false" outlineLevel="0" collapsed="false">
      <c r="A12" s="14" t="s">
        <v>12</v>
      </c>
      <c r="B12" s="15"/>
      <c r="C12" s="15"/>
      <c r="D12" s="15"/>
      <c r="E12" s="15"/>
      <c r="F12" s="15"/>
      <c r="G12" s="15"/>
      <c r="H12" s="15"/>
      <c r="I12" s="15"/>
      <c r="J12" s="15"/>
      <c r="K12" s="10"/>
      <c r="AMI12" s="0"/>
      <c r="AMJ12" s="0"/>
    </row>
    <row r="13" s="9" customFormat="true" ht="36.1" hidden="false" customHeight="false" outlineLevel="0" collapsed="false">
      <c r="A13" s="11" t="s">
        <v>95</v>
      </c>
      <c r="B13" s="15" t="n">
        <v>85000000</v>
      </c>
      <c r="C13" s="10" t="n">
        <f aca="false">B13</f>
        <v>85000000</v>
      </c>
      <c r="D13" s="10" t="n">
        <f aca="false">C13</f>
        <v>85000000</v>
      </c>
      <c r="E13" s="10" t="n">
        <f aca="false">D13</f>
        <v>85000000</v>
      </c>
      <c r="F13" s="10" t="n">
        <f aca="false">E13</f>
        <v>85000000</v>
      </c>
      <c r="G13" s="10" t="n">
        <f aca="false">F13</f>
        <v>85000000</v>
      </c>
      <c r="H13" s="10" t="n">
        <f aca="false">G13</f>
        <v>85000000</v>
      </c>
      <c r="I13" s="10" t="n">
        <f aca="false">H13</f>
        <v>85000000</v>
      </c>
      <c r="J13" s="10" t="n">
        <f aca="false">I13</f>
        <v>85000000</v>
      </c>
      <c r="K13" s="10" t="n">
        <f aca="false">SUM(B13:J13)</f>
        <v>765000000</v>
      </c>
      <c r="AMI13" s="0"/>
      <c r="AMJ13" s="0"/>
    </row>
    <row r="14" s="9" customFormat="true" ht="13.8" hidden="false" customHeight="false" outlineLevel="0" collapsed="false">
      <c r="A14" s="11"/>
      <c r="B14" s="15"/>
      <c r="C14" s="10"/>
      <c r="D14" s="10"/>
      <c r="E14" s="10"/>
      <c r="F14" s="10"/>
      <c r="G14" s="10"/>
      <c r="H14" s="10"/>
      <c r="I14" s="10"/>
      <c r="J14" s="10"/>
      <c r="K14" s="10"/>
      <c r="AMI14" s="0"/>
      <c r="AMJ14" s="0"/>
    </row>
    <row r="15" s="20" customFormat="true" ht="17.35" hidden="false" customHeight="false" outlineLevel="0" collapsed="false">
      <c r="A15" s="16" t="s">
        <v>13</v>
      </c>
      <c r="B15" s="17" t="n">
        <f aca="false">B10</f>
        <v>5000000</v>
      </c>
      <c r="C15" s="17" t="n">
        <f aca="false">C10</f>
        <v>5000000</v>
      </c>
      <c r="D15" s="17" t="n">
        <f aca="false">D10</f>
        <v>5000000</v>
      </c>
      <c r="E15" s="17" t="n">
        <f aca="false">E10</f>
        <v>5000000</v>
      </c>
      <c r="F15" s="17" t="n">
        <f aca="false">F10</f>
        <v>5000000</v>
      </c>
      <c r="G15" s="17" t="n">
        <f aca="false">G10</f>
        <v>5000000</v>
      </c>
      <c r="H15" s="17" t="n">
        <f aca="false">H10</f>
        <v>5000000</v>
      </c>
      <c r="I15" s="17" t="n">
        <f aca="false">I10</f>
        <v>5000000</v>
      </c>
      <c r="J15" s="17" t="n">
        <f aca="false">J10</f>
        <v>5000000</v>
      </c>
      <c r="K15" s="17" t="n">
        <f aca="false">SUM(B15:J15)</f>
        <v>45000000</v>
      </c>
      <c r="AMI15" s="0"/>
      <c r="AMJ15" s="0"/>
    </row>
    <row r="16" s="20" customFormat="true" ht="17.35" hidden="false" customHeight="false" outlineLevel="0" collapsed="false">
      <c r="A16" s="16" t="s">
        <v>14</v>
      </c>
      <c r="B16" s="17" t="n">
        <f aca="false">B13</f>
        <v>85000000</v>
      </c>
      <c r="C16" s="17" t="n">
        <f aca="false">C13</f>
        <v>85000000</v>
      </c>
      <c r="D16" s="17" t="n">
        <f aca="false">D13</f>
        <v>85000000</v>
      </c>
      <c r="E16" s="17" t="n">
        <f aca="false">E13</f>
        <v>85000000</v>
      </c>
      <c r="F16" s="17" t="n">
        <f aca="false">F13</f>
        <v>85000000</v>
      </c>
      <c r="G16" s="17" t="n">
        <f aca="false">G13</f>
        <v>85000000</v>
      </c>
      <c r="H16" s="17" t="n">
        <f aca="false">H13</f>
        <v>85000000</v>
      </c>
      <c r="I16" s="17" t="n">
        <f aca="false">I13</f>
        <v>85000000</v>
      </c>
      <c r="J16" s="17" t="n">
        <f aca="false">J13</f>
        <v>85000000</v>
      </c>
      <c r="K16" s="17" t="n">
        <f aca="false">SUM(B16:J16)</f>
        <v>765000000</v>
      </c>
      <c r="AMI16" s="0"/>
      <c r="AMJ16" s="0"/>
    </row>
    <row r="17" s="20" customFormat="true" ht="17.35" hidden="false" customHeight="false" outlineLevel="0" collapsed="false">
      <c r="A17" s="38" t="s">
        <v>96</v>
      </c>
      <c r="B17" s="39" t="n">
        <f aca="false">SUM(B15:B16)</f>
        <v>90000000</v>
      </c>
      <c r="C17" s="39" t="n">
        <f aca="false">SUM(C15:C16)</f>
        <v>90000000</v>
      </c>
      <c r="D17" s="39" t="n">
        <f aca="false">SUM(D15:D16)</f>
        <v>90000000</v>
      </c>
      <c r="E17" s="39" t="n">
        <f aca="false">SUM(E15:E16)</f>
        <v>90000000</v>
      </c>
      <c r="F17" s="39" t="n">
        <f aca="false">SUM(F15:F16)</f>
        <v>90000000</v>
      </c>
      <c r="G17" s="39" t="n">
        <f aca="false">SUM(G15:G16)</f>
        <v>90000000</v>
      </c>
      <c r="H17" s="39" t="n">
        <f aca="false">SUM(H15:H16)</f>
        <v>90000000</v>
      </c>
      <c r="I17" s="39" t="n">
        <f aca="false">SUM(I15:I16)</f>
        <v>90000000</v>
      </c>
      <c r="J17" s="39" t="n">
        <f aca="false">SUM(J15:J16)</f>
        <v>90000000</v>
      </c>
      <c r="K17" s="39" t="n">
        <f aca="false">SUM(B17:J17)</f>
        <v>810000000</v>
      </c>
      <c r="AMI17" s="0"/>
      <c r="AMJ17" s="0"/>
    </row>
    <row r="18" customFormat="false" ht="13.8" hidden="false" customHeight="false" outlineLevel="0" collapsed="false">
      <c r="A18" s="9"/>
    </row>
    <row r="19" customFormat="false" ht="27.35" hidden="false" customHeight="false" outlineLevel="0" collapsed="false">
      <c r="A19" s="33" t="str">
        <f aca="false">Gesamt!A402</f>
        <v>* = Kostenschätzung auf der Basis der BMBF-Auskunft v. 16.10.20</v>
      </c>
    </row>
    <row r="20" customFormat="false" ht="58.85" hidden="false" customHeight="false" outlineLevel="0" collapsed="false">
      <c r="A20" s="4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conditionalFormatting sqref="A18">
    <cfRule type="duplicateValues" priority="2" aboveAverage="0" equalAverage="0" bottom="0" percent="0" rank="0" text="" dxfId="3"/>
  </conditionalFormatting>
  <conditionalFormatting sqref="A19">
    <cfRule type="duplicateValues" priority="3" aboveAverage="0" equalAverage="0" bottom="0" percent="0" rank="0" text="" dxfId="1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1048576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8" activeCellId="0" sqref="A8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79.98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16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7.1" hidden="false" customHeight="false" outlineLevel="0" collapsed="false">
      <c r="A6" s="11" t="s">
        <v>18</v>
      </c>
      <c r="B6" s="15" t="n">
        <f aca="false">12.5*Gesamt!A405</f>
        <v>1038175</v>
      </c>
      <c r="C6" s="15" t="n">
        <f aca="false">B6</f>
        <v>1038175</v>
      </c>
      <c r="D6" s="15" t="n">
        <f aca="false">C6</f>
        <v>1038175</v>
      </c>
      <c r="E6" s="15" t="n">
        <f aca="false">D6</f>
        <v>1038175</v>
      </c>
      <c r="F6" s="15" t="n">
        <f aca="false">E6</f>
        <v>1038175</v>
      </c>
      <c r="G6" s="15" t="n">
        <f aca="false">F6</f>
        <v>1038175</v>
      </c>
      <c r="H6" s="15" t="n">
        <f aca="false">G6</f>
        <v>1038175</v>
      </c>
      <c r="I6" s="15" t="n">
        <f aca="false">H6</f>
        <v>1038175</v>
      </c>
      <c r="J6" s="15" t="n">
        <f aca="false">I6</f>
        <v>1038175</v>
      </c>
      <c r="K6" s="10" t="n">
        <f aca="false">SUM(B6:J6)</f>
        <v>9343575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207635</v>
      </c>
      <c r="C8" s="15" t="n">
        <f aca="false">C6*0.2</f>
        <v>207635</v>
      </c>
      <c r="D8" s="15" t="n">
        <f aca="false">D6*0.2</f>
        <v>207635</v>
      </c>
      <c r="E8" s="15" t="n">
        <f aca="false">E6*0.2</f>
        <v>207635</v>
      </c>
      <c r="F8" s="15" t="n">
        <f aca="false">F6*0.2</f>
        <v>207635</v>
      </c>
      <c r="G8" s="15" t="n">
        <f aca="false">G6*0.2</f>
        <v>207635</v>
      </c>
      <c r="H8" s="15" t="n">
        <f aca="false">H6*0.2</f>
        <v>207635</v>
      </c>
      <c r="I8" s="15" t="n">
        <f aca="false">I6*0.2</f>
        <v>207635</v>
      </c>
      <c r="J8" s="15" t="n">
        <f aca="false">J6*0.2</f>
        <v>207635</v>
      </c>
      <c r="K8" s="15" t="n">
        <f aca="false">K6*0.2</f>
        <v>1868715</v>
      </c>
      <c r="L8" s="15"/>
      <c r="AMI8" s="0"/>
      <c r="AMJ8" s="0"/>
    </row>
    <row r="9" s="9" customFormat="true" ht="15.7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13.8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B12" s="15"/>
      <c r="C12" s="15"/>
      <c r="D12" s="15"/>
      <c r="E12" s="15"/>
      <c r="F12" s="15"/>
      <c r="G12" s="15"/>
      <c r="H12" s="15"/>
      <c r="I12" s="15"/>
      <c r="J12" s="15"/>
      <c r="K12" s="10"/>
      <c r="AMI12" s="0"/>
      <c r="AMJ12" s="0"/>
    </row>
    <row r="13" s="9" customFormat="true" ht="15.7" hidden="false" customHeight="false" outlineLevel="0" collapsed="false">
      <c r="A13" s="14" t="s">
        <v>12</v>
      </c>
      <c r="B13" s="15"/>
      <c r="C13" s="15"/>
      <c r="D13" s="15"/>
      <c r="E13" s="15"/>
      <c r="F13" s="15"/>
      <c r="G13" s="15"/>
      <c r="H13" s="15"/>
      <c r="I13" s="15"/>
      <c r="J13" s="15"/>
      <c r="K13" s="10"/>
      <c r="AMI13" s="0"/>
      <c r="AMJ13" s="0"/>
    </row>
    <row r="14" s="9" customFormat="true" ht="13.8" hidden="false" customHeight="false" outlineLevel="0" collapsed="false">
      <c r="A14" s="9" t="s">
        <v>24</v>
      </c>
      <c r="B14" s="15" t="n">
        <f aca="false">3*250000</f>
        <v>750000</v>
      </c>
      <c r="C14" s="15" t="n">
        <f aca="false">B14</f>
        <v>750000</v>
      </c>
      <c r="D14" s="15" t="n">
        <f aca="false">C14</f>
        <v>750000</v>
      </c>
      <c r="E14" s="15" t="n">
        <f aca="false">D14</f>
        <v>750000</v>
      </c>
      <c r="F14" s="15" t="n">
        <f aca="false">E14</f>
        <v>750000</v>
      </c>
      <c r="G14" s="15" t="n">
        <f aca="false">F14</f>
        <v>750000</v>
      </c>
      <c r="H14" s="15" t="n">
        <f aca="false">G14</f>
        <v>750000</v>
      </c>
      <c r="I14" s="15" t="n">
        <f aca="false">H14</f>
        <v>750000</v>
      </c>
      <c r="J14" s="15" t="n">
        <f aca="false">I14</f>
        <v>750000</v>
      </c>
      <c r="K14" s="10" t="n">
        <f aca="false">SUM(B14:J14)</f>
        <v>6750000</v>
      </c>
      <c r="AMI14" s="0"/>
      <c r="AMJ14" s="0"/>
    </row>
    <row r="15" s="9" customFormat="true" ht="38.3" hidden="false" customHeight="false" outlineLevel="0" collapsed="false">
      <c r="A15" s="11" t="s">
        <v>98</v>
      </c>
      <c r="B15" s="15" t="n">
        <f aca="false">10.5*A31</f>
        <v>136500</v>
      </c>
      <c r="C15" s="15" t="n">
        <f aca="false">10.5*A31</f>
        <v>136500</v>
      </c>
      <c r="D15" s="15" t="n">
        <f aca="false">10.5*A31</f>
        <v>136500</v>
      </c>
      <c r="E15" s="15" t="n">
        <f aca="false">10.5*A31</f>
        <v>136500</v>
      </c>
      <c r="F15" s="15" t="n">
        <f aca="false">10.5*A31</f>
        <v>136500</v>
      </c>
      <c r="G15" s="15" t="n">
        <f aca="false">10.5*A31</f>
        <v>136500</v>
      </c>
      <c r="H15" s="15" t="n">
        <f aca="false">10.5*A31</f>
        <v>136500</v>
      </c>
      <c r="I15" s="15" t="n">
        <f aca="false">10.5*A31</f>
        <v>136500</v>
      </c>
      <c r="J15" s="15" t="n">
        <f aca="false">10.5*A31</f>
        <v>136500</v>
      </c>
      <c r="K15" s="10" t="n">
        <f aca="false">SUM(B15:J15)</f>
        <v>1228500</v>
      </c>
      <c r="AMI15" s="0"/>
      <c r="AMJ15" s="0"/>
    </row>
    <row r="16" s="9" customFormat="true" ht="13.8" hidden="false" customHeight="false" outlineLevel="0" collapsed="false">
      <c r="A16" s="9" t="s">
        <v>26</v>
      </c>
      <c r="B16" s="15"/>
      <c r="C16" s="15"/>
      <c r="D16" s="15"/>
      <c r="E16" s="15"/>
      <c r="F16" s="15"/>
      <c r="G16" s="15"/>
      <c r="H16" s="15"/>
      <c r="I16" s="15"/>
      <c r="J16" s="15"/>
      <c r="K16" s="10" t="n">
        <f aca="false">SUM(B16:J16)</f>
        <v>0</v>
      </c>
      <c r="AMI16" s="0"/>
      <c r="AMJ16" s="0"/>
    </row>
    <row r="17" s="9" customFormat="true" ht="13.8" hidden="false" customHeight="false" outlineLevel="0" collapsed="false">
      <c r="B17" s="15"/>
      <c r="C17" s="15"/>
      <c r="D17" s="15"/>
      <c r="E17" s="15"/>
      <c r="F17" s="15"/>
      <c r="G17" s="15"/>
      <c r="H17" s="15"/>
      <c r="I17" s="15"/>
      <c r="J17" s="15"/>
      <c r="K17" s="10"/>
      <c r="AMI17" s="0"/>
      <c r="AMJ17" s="0"/>
    </row>
    <row r="18" s="9" customFormat="true" ht="15" hidden="false" customHeight="false" outlineLevel="0" collapsed="false">
      <c r="A18" s="16" t="s">
        <v>99</v>
      </c>
      <c r="B18" s="17" t="n">
        <f aca="false">SUM(B6:B11)</f>
        <v>1276810</v>
      </c>
      <c r="C18" s="17" t="n">
        <f aca="false">SUM(C6:C11)</f>
        <v>1276810</v>
      </c>
      <c r="D18" s="17" t="n">
        <f aca="false">SUM(D6:D11)</f>
        <v>1276810</v>
      </c>
      <c r="E18" s="17" t="n">
        <f aca="false">SUM(E6:E11)</f>
        <v>1276810</v>
      </c>
      <c r="F18" s="17" t="n">
        <f aca="false">SUM(F6:F11)</f>
        <v>1276810</v>
      </c>
      <c r="G18" s="17" t="n">
        <f aca="false">SUM(G6:G11)</f>
        <v>1276810</v>
      </c>
      <c r="H18" s="17" t="n">
        <f aca="false">SUM(H6:H11)</f>
        <v>1276810</v>
      </c>
      <c r="I18" s="17" t="n">
        <f aca="false">SUM(I6:I11)</f>
        <v>1276810</v>
      </c>
      <c r="J18" s="17" t="n">
        <f aca="false">SUM(J6:J11)</f>
        <v>1276810</v>
      </c>
      <c r="K18" s="17" t="n">
        <f aca="false">SUM(K6:K11)</f>
        <v>11491290</v>
      </c>
      <c r="AMI18" s="0"/>
      <c r="AMJ18" s="0"/>
    </row>
    <row r="19" s="9" customFormat="true" ht="15" hidden="false" customHeight="false" outlineLevel="0" collapsed="false">
      <c r="A19" s="16" t="s">
        <v>14</v>
      </c>
      <c r="B19" s="17" t="n">
        <f aca="false">SUM(B14:B16)</f>
        <v>886500</v>
      </c>
      <c r="C19" s="17" t="n">
        <f aca="false">SUM(C14:C16)</f>
        <v>886500</v>
      </c>
      <c r="D19" s="17" t="n">
        <f aca="false">SUM(D14:D16)</f>
        <v>886500</v>
      </c>
      <c r="E19" s="17" t="n">
        <f aca="false">SUM(E14:E16)</f>
        <v>886500</v>
      </c>
      <c r="F19" s="17" t="n">
        <f aca="false">SUM(F14:F16)</f>
        <v>886500</v>
      </c>
      <c r="G19" s="17" t="n">
        <f aca="false">SUM(G14:G16)</f>
        <v>886500</v>
      </c>
      <c r="H19" s="17" t="n">
        <f aca="false">SUM(H14:H16)</f>
        <v>886500</v>
      </c>
      <c r="I19" s="17" t="n">
        <f aca="false">SUM(I14:I16)</f>
        <v>886500</v>
      </c>
      <c r="J19" s="17" t="n">
        <f aca="false">SUM(J14:J16)</f>
        <v>886500</v>
      </c>
      <c r="K19" s="17" t="n">
        <f aca="false">SUM(K14:K16)</f>
        <v>7978500</v>
      </c>
      <c r="AMI19" s="0"/>
      <c r="AMJ19" s="0"/>
    </row>
    <row r="20" s="9" customFormat="true" ht="15" hidden="false" customHeight="false" outlineLevel="0" collapsed="false">
      <c r="A20" s="38" t="s">
        <v>100</v>
      </c>
      <c r="B20" s="39" t="n">
        <f aca="false">SUM(B18:B19)</f>
        <v>2163310</v>
      </c>
      <c r="C20" s="39" t="n">
        <f aca="false">SUM(C18:C19)</f>
        <v>2163310</v>
      </c>
      <c r="D20" s="39" t="n">
        <f aca="false">SUM(D18:D19)</f>
        <v>2163310</v>
      </c>
      <c r="E20" s="39" t="n">
        <f aca="false">SUM(E18:E19)</f>
        <v>2163310</v>
      </c>
      <c r="F20" s="39" t="n">
        <f aca="false">SUM(F18:F19)</f>
        <v>2163310</v>
      </c>
      <c r="G20" s="39" t="n">
        <f aca="false">SUM(G18:G19)</f>
        <v>2163310</v>
      </c>
      <c r="H20" s="39" t="n">
        <f aca="false">SUM(H18:H19)</f>
        <v>2163310</v>
      </c>
      <c r="I20" s="39" t="n">
        <f aca="false">SUM(I18:I19)</f>
        <v>2163310</v>
      </c>
      <c r="J20" s="39" t="n">
        <f aca="false">SUM(J18:J19)</f>
        <v>2163310</v>
      </c>
      <c r="K20" s="39" t="n">
        <f aca="false">SUM(K18:K19)</f>
        <v>19469790</v>
      </c>
      <c r="AMI20" s="0"/>
      <c r="AMJ20" s="0"/>
    </row>
    <row r="24" customFormat="false" ht="13.8" hidden="false" customHeight="false" outlineLevel="0" collapsed="false">
      <c r="A24" s="34" t="s">
        <v>86</v>
      </c>
    </row>
    <row r="25" customFormat="false" ht="13.8" hidden="false" customHeight="false" outlineLevel="0" collapsed="false">
      <c r="A25" s="9" t="str">
        <f aca="false">Gesamt!A404</f>
        <v>100 % E13 = 83.054 €/a</v>
      </c>
    </row>
    <row r="26" customFormat="false" ht="13.8" hidden="false" customHeight="false" outlineLevel="0" collapsed="false">
      <c r="A26" s="36" t="s">
        <v>101</v>
      </c>
    </row>
    <row r="27" customFormat="false" ht="13.8" hidden="false" customHeight="false" outlineLevel="0" collapsed="false">
      <c r="A27" s="34" t="s">
        <v>102</v>
      </c>
    </row>
    <row r="28" customFormat="false" ht="36.1" hidden="false" customHeight="false" outlineLevel="0" collapsed="false">
      <c r="A28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29" customFormat="false" ht="35.55" hidden="false" customHeight="false" outlineLevel="0" collapsed="false">
      <c r="A29" s="41" t="s">
        <v>103</v>
      </c>
    </row>
    <row r="30" customFormat="false" ht="13.8" hidden="false" customHeight="false" outlineLevel="0" collapsed="false">
      <c r="A30" s="9" t="s">
        <v>92</v>
      </c>
    </row>
    <row r="31" customFormat="false" ht="13.8" hidden="false" customHeight="false" outlineLevel="0" collapsed="false">
      <c r="A31" s="35" t="n">
        <v>13000</v>
      </c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conditionalFormatting sqref="A25">
    <cfRule type="duplicateValues" priority="2" aboveAverage="0" equalAverage="0" bottom="0" percent="0" rank="0" text="" dxfId="4"/>
  </conditionalFormatting>
  <conditionalFormatting sqref="A26">
    <cfRule type="duplicateValues" priority="3" aboveAverage="0" equalAverage="0" bottom="0" percent="0" rank="0" text="" dxfId="0"/>
  </conditionalFormatting>
  <conditionalFormatting sqref="A24">
    <cfRule type="duplicateValues" priority="4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7" activeCellId="0" sqref="A7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104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  <c r="AMI8" s="0"/>
      <c r="AMJ8" s="0"/>
    </row>
    <row r="9" s="9" customFormat="true" ht="15.65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24.0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B14" s="15"/>
      <c r="C14" s="15"/>
      <c r="D14" s="15"/>
      <c r="E14" s="15"/>
      <c r="F14" s="15"/>
      <c r="G14" s="15"/>
      <c r="H14" s="15"/>
      <c r="I14" s="15"/>
      <c r="J14" s="15"/>
      <c r="K14" s="10"/>
      <c r="AMI14" s="0"/>
      <c r="AMJ14" s="0"/>
    </row>
    <row r="15" s="9" customFormat="tru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AMI15" s="0"/>
      <c r="AMJ15" s="0"/>
    </row>
    <row r="16" s="9" customFormat="true" ht="24.05" hidden="false" customHeight="false" outlineLevel="0" collapsed="false">
      <c r="A16" s="11" t="s">
        <v>107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AMI16" s="0"/>
      <c r="AMJ16" s="0"/>
    </row>
    <row r="17" s="9" customFormat="true" ht="13.8" hidden="false" customHeight="false" outlineLevel="0" collapsed="false">
      <c r="A17" s="9" t="s">
        <v>108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AMI18" s="0"/>
      <c r="AMJ18" s="0"/>
    </row>
    <row r="19" s="9" customFormat="true" ht="13.8" hidden="false" customHeight="false" outlineLevel="0" collapsed="false">
      <c r="B19" s="15"/>
      <c r="C19" s="15"/>
      <c r="D19" s="15"/>
      <c r="E19" s="15"/>
      <c r="F19" s="15"/>
      <c r="G19" s="15"/>
      <c r="H19" s="15"/>
      <c r="I19" s="15"/>
      <c r="J19" s="15"/>
      <c r="K19" s="10"/>
      <c r="AMI19" s="0"/>
      <c r="AMJ19" s="0"/>
    </row>
    <row r="20" s="9" customFormat="true" ht="15" hidden="false" customHeight="false" outlineLevel="0" collapsed="false">
      <c r="A20" s="16" t="s">
        <v>109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110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6" customFormat="false" ht="24.0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4.05" hidden="false" customHeight="false" outlineLevel="0" collapsed="false">
      <c r="A29" s="34" t="s">
        <v>102</v>
      </c>
    </row>
    <row r="30" customFormat="false" ht="56.1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3"/>
  </conditionalFormatting>
  <conditionalFormatting sqref="A28">
    <cfRule type="duplicateValues" priority="3" aboveAverage="0" equalAverage="0" bottom="0" percent="0" rank="0" text="" dxfId="0"/>
  </conditionalFormatting>
  <conditionalFormatting sqref="A27">
    <cfRule type="duplicateValues" priority="4" aboveAverage="0" equalAverage="0" bottom="0" percent="0" rank="0" text="" dxfId="4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L31"/>
  <sheetViews>
    <sheetView showFormulas="false" showGridLines="true" showRowColHeaders="true" showZeros="true" rightToLeft="false" tabSelected="false" showOutlineSymbols="true" defaultGridColor="true" view="normal" topLeftCell="A7" colorId="64" zoomScale="88" zoomScaleNormal="88" zoomScalePageLayoutView="100" workbookViewId="0">
      <selection pane="topLeft" activeCell="K1" activeCellId="0" sqref="K1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82"/>
    <col collapsed="false" customWidth="true" hidden="false" outlineLevel="0" max="11" min="2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111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43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customFormat="fals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</row>
    <row r="7" customFormat="fals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</row>
    <row r="8" customFormat="fals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</row>
    <row r="9" customFormat="false" ht="15.65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</row>
    <row r="10" customFormat="fals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L10" s="9"/>
    </row>
    <row r="11" customFormat="false" ht="24.0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L11" s="9"/>
    </row>
    <row r="12" customFormat="fals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L12" s="9"/>
    </row>
    <row r="13" customFormat="fals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L13" s="9"/>
    </row>
    <row r="14" customFormat="false" ht="13.8" hidden="false" customHeight="false" outlineLevel="0" collapsed="false">
      <c r="A14" s="9"/>
      <c r="B14" s="15"/>
      <c r="C14" s="15"/>
      <c r="D14" s="15"/>
      <c r="E14" s="15"/>
      <c r="F14" s="15"/>
      <c r="G14" s="15"/>
      <c r="H14" s="15"/>
      <c r="I14" s="15"/>
      <c r="J14" s="15"/>
      <c r="K14" s="10"/>
      <c r="L14" s="9"/>
    </row>
    <row r="15" customFormat="fals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L15" s="9"/>
    </row>
    <row r="16" customFormat="false" ht="24.05" hidden="false" customHeight="false" outlineLevel="0" collapsed="false">
      <c r="A16" s="11" t="s">
        <v>112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L16" s="9"/>
    </row>
    <row r="17" customFormat="false" ht="24.05" hidden="false" customHeight="false" outlineLevel="0" collapsed="false">
      <c r="A17" s="11" t="s">
        <v>113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L17" s="9"/>
    </row>
    <row r="18" customFormat="fals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L18" s="9"/>
    </row>
    <row r="19" customFormat="false" ht="13.8" hidden="false" customHeight="false" outlineLevel="0" collapsed="false">
      <c r="A19" s="9"/>
      <c r="B19" s="15"/>
      <c r="C19" s="15"/>
      <c r="D19" s="15"/>
      <c r="E19" s="15"/>
      <c r="F19" s="15"/>
      <c r="G19" s="15"/>
      <c r="H19" s="15"/>
      <c r="I19" s="15"/>
      <c r="J19" s="15"/>
      <c r="K19" s="10"/>
      <c r="L19" s="9"/>
    </row>
    <row r="20" customFormat="false" ht="15" hidden="false" customHeight="false" outlineLevel="0" collapsed="false">
      <c r="A20" s="16" t="s">
        <v>114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L20" s="9"/>
    </row>
    <row r="21" customFormat="fals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L21" s="9"/>
    </row>
    <row r="22" customFormat="false" ht="15" hidden="false" customHeight="false" outlineLevel="0" collapsed="false">
      <c r="A22" s="38" t="s">
        <v>115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L22" s="9"/>
    </row>
    <row r="26" customFormat="false" ht="24.0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4.05" hidden="false" customHeight="false" outlineLevel="0" collapsed="false">
      <c r="A29" s="34" t="s">
        <v>102</v>
      </c>
    </row>
    <row r="30" customFormat="false" ht="58.85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5"/>
  </conditionalFormatting>
  <conditionalFormatting sqref="A28">
    <cfRule type="duplicateValues" priority="3" aboveAverage="0" equalAverage="0" bottom="0" percent="0" rank="0" text="" dxfId="0"/>
  </conditionalFormatting>
  <conditionalFormatting sqref="A27">
    <cfRule type="duplicateValues" priority="4" aboveAverage="0" equalAverage="0" bottom="0" percent="0" rank="0" text="" dxfId="4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0" colorId="64" zoomScale="88" zoomScaleNormal="88" zoomScalePageLayoutView="100" workbookViewId="0">
      <selection pane="topLeft" activeCell="A16" activeCellId="0" sqref="A16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116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  <c r="AMI8" s="0"/>
      <c r="AMJ8" s="0"/>
    </row>
    <row r="9" s="9" customFormat="true" ht="15.65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24.0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B14" s="15"/>
      <c r="C14" s="15"/>
      <c r="D14" s="15"/>
      <c r="E14" s="15"/>
      <c r="F14" s="15"/>
      <c r="G14" s="15"/>
      <c r="H14" s="15"/>
      <c r="I14" s="15"/>
      <c r="J14" s="15"/>
      <c r="K14" s="10"/>
      <c r="AMI14" s="0"/>
      <c r="AMJ14" s="0"/>
    </row>
    <row r="15" s="9" customFormat="tru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AMI15" s="0"/>
      <c r="AMJ15" s="0"/>
    </row>
    <row r="16" s="9" customFormat="true" ht="24.05" hidden="false" customHeight="false" outlineLevel="0" collapsed="false">
      <c r="A16" s="11" t="s">
        <v>117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AMI16" s="0"/>
      <c r="AMJ16" s="0"/>
    </row>
    <row r="17" s="9" customFormat="true" ht="24.05" hidden="false" customHeight="false" outlineLevel="0" collapsed="false">
      <c r="A17" s="11" t="s">
        <v>118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AMI18" s="0"/>
      <c r="AMJ18" s="0"/>
    </row>
    <row r="19" s="9" customFormat="true" ht="13.8" hidden="false" customHeight="false" outlineLevel="0" collapsed="false">
      <c r="B19" s="15"/>
      <c r="C19" s="15"/>
      <c r="D19" s="15"/>
      <c r="E19" s="15"/>
      <c r="F19" s="15"/>
      <c r="G19" s="15"/>
      <c r="H19" s="15"/>
      <c r="I19" s="15"/>
      <c r="J19" s="15"/>
      <c r="K19" s="10"/>
      <c r="AMI19" s="0"/>
      <c r="AMJ19" s="0"/>
    </row>
    <row r="20" s="9" customFormat="true" ht="15" hidden="false" customHeight="false" outlineLevel="0" collapsed="false">
      <c r="A20" s="16" t="s">
        <v>119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120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6" customFormat="false" ht="24.0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4.05" hidden="false" customHeight="false" outlineLevel="0" collapsed="false">
      <c r="A29" s="34" t="s">
        <v>102</v>
      </c>
    </row>
    <row r="30" customFormat="false" ht="56.1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6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16" activeCellId="0" sqref="A16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121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  <c r="AMI8" s="0"/>
      <c r="AMJ8" s="0"/>
    </row>
    <row r="9" s="9" customFormat="true" ht="15.65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24.0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B14" s="15"/>
      <c r="C14" s="15"/>
      <c r="D14" s="15"/>
      <c r="E14" s="15"/>
      <c r="F14" s="15"/>
      <c r="G14" s="15"/>
      <c r="H14" s="15"/>
      <c r="I14" s="15"/>
      <c r="J14" s="15"/>
      <c r="K14" s="10"/>
      <c r="AMI14" s="0"/>
      <c r="AMJ14" s="0"/>
    </row>
    <row r="15" s="9" customFormat="tru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AMI15" s="0"/>
      <c r="AMJ15" s="0"/>
    </row>
    <row r="16" s="9" customFormat="true" ht="24.05" hidden="false" customHeight="false" outlineLevel="0" collapsed="false">
      <c r="A16" s="11" t="s">
        <v>122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AMI16" s="0"/>
      <c r="AMJ16" s="0"/>
    </row>
    <row r="17" s="9" customFormat="true" ht="24.05" hidden="false" customHeight="false" outlineLevel="0" collapsed="false">
      <c r="A17" s="11" t="s">
        <v>118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AMI18" s="0"/>
      <c r="AMJ18" s="0"/>
    </row>
    <row r="19" s="9" customFormat="true" ht="13.8" hidden="false" customHeight="false" outlineLevel="0" collapsed="false">
      <c r="B19" s="15"/>
      <c r="C19" s="15"/>
      <c r="D19" s="15"/>
      <c r="E19" s="15"/>
      <c r="F19" s="15"/>
      <c r="G19" s="15"/>
      <c r="H19" s="15"/>
      <c r="I19" s="15"/>
      <c r="J19" s="15"/>
      <c r="K19" s="10"/>
      <c r="AMI19" s="0"/>
      <c r="AMJ19" s="0"/>
    </row>
    <row r="20" s="9" customFormat="true" ht="15" hidden="false" customHeight="false" outlineLevel="0" collapsed="false">
      <c r="A20" s="16" t="s">
        <v>123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124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6" customFormat="false" ht="24.0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4.05" hidden="false" customHeight="false" outlineLevel="0" collapsed="false">
      <c r="A29" s="34" t="s">
        <v>102</v>
      </c>
    </row>
    <row r="30" customFormat="false" ht="56.1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7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18" activeCellId="0" sqref="A18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10" min="2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125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  <c r="AMI8" s="0"/>
      <c r="AMJ8" s="0"/>
    </row>
    <row r="9" s="9" customFormat="true" ht="15.65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65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24.0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B14" s="15"/>
      <c r="C14" s="15"/>
      <c r="D14" s="15"/>
      <c r="E14" s="15"/>
      <c r="F14" s="15"/>
      <c r="G14" s="15"/>
      <c r="H14" s="15"/>
      <c r="I14" s="15"/>
      <c r="J14" s="15"/>
      <c r="K14" s="10"/>
      <c r="AMI14" s="0"/>
      <c r="AMJ14" s="0"/>
    </row>
    <row r="15" s="9" customFormat="tru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AMI15" s="0"/>
      <c r="AMJ15" s="0"/>
    </row>
    <row r="16" s="9" customFormat="true" ht="24.05" hidden="false" customHeight="false" outlineLevel="0" collapsed="false">
      <c r="A16" s="11" t="s">
        <v>126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AMI16" s="0"/>
      <c r="AMJ16" s="0"/>
    </row>
    <row r="17" s="9" customFormat="true" ht="24.05" hidden="false" customHeight="false" outlineLevel="0" collapsed="false">
      <c r="A17" s="11" t="s">
        <v>118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AMI18" s="0"/>
      <c r="AMJ18" s="0"/>
    </row>
    <row r="19" s="9" customFormat="true" ht="13.8" hidden="false" customHeight="false" outlineLevel="0" collapsed="false">
      <c r="B19" s="15"/>
      <c r="C19" s="15"/>
      <c r="D19" s="15"/>
      <c r="E19" s="15"/>
      <c r="F19" s="15"/>
      <c r="G19" s="15"/>
      <c r="H19" s="15"/>
      <c r="I19" s="15"/>
      <c r="J19" s="15"/>
      <c r="K19" s="10"/>
      <c r="AMI19" s="0"/>
      <c r="AMJ19" s="0"/>
    </row>
    <row r="20" s="9" customFormat="true" ht="15" hidden="false" customHeight="false" outlineLevel="0" collapsed="false">
      <c r="A20" s="16" t="s">
        <v>127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128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6" customFormat="false" ht="24.0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4.05" hidden="false" customHeight="false" outlineLevel="0" collapsed="false">
      <c r="A29" s="34" t="s">
        <v>102</v>
      </c>
    </row>
    <row r="30" customFormat="false" ht="56.1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8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9" activeCellId="0" sqref="A9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3" min="2" style="0" width="15"/>
    <col collapsed="false" customWidth="true" hidden="false" outlineLevel="0" max="4" min="4" style="0" width="14.88"/>
    <col collapsed="false" customWidth="true" hidden="false" outlineLevel="0" max="10" min="5" style="0" width="15"/>
    <col collapsed="false" customWidth="true" hidden="false" outlineLevel="0" max="11" min="11" style="0" width="16.45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129</v>
      </c>
    </row>
    <row r="3" customFormat="false" ht="13.8" hidden="false" customHeight="false" outlineLevel="0" collapsed="false">
      <c r="B3" s="7" t="n">
        <v>2022</v>
      </c>
      <c r="C3" s="7" t="n">
        <v>2023</v>
      </c>
      <c r="D3" s="7" t="n">
        <v>2024</v>
      </c>
      <c r="E3" s="7" t="n">
        <v>2025</v>
      </c>
      <c r="F3" s="7" t="n">
        <v>2026</v>
      </c>
      <c r="G3" s="7" t="n">
        <v>2027</v>
      </c>
      <c r="H3" s="7" t="n">
        <v>2028</v>
      </c>
      <c r="I3" s="7" t="n">
        <v>2029</v>
      </c>
      <c r="J3" s="7" t="n">
        <v>2030</v>
      </c>
      <c r="K3" s="7" t="s">
        <v>4</v>
      </c>
    </row>
    <row r="5" customFormat="false" ht="17.35" hidden="false" customHeight="false" outlineLevel="0" collapsed="false">
      <c r="A5" s="14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9" customFormat="true" ht="26.65" hidden="false" customHeight="false" outlineLevel="0" collapsed="false">
      <c r="A6" s="11" t="s">
        <v>30</v>
      </c>
      <c r="B6" s="15" t="n">
        <f aca="false">2*Gesamt!A405</f>
        <v>166108</v>
      </c>
      <c r="C6" s="15" t="n">
        <f aca="false">B6</f>
        <v>166108</v>
      </c>
      <c r="D6" s="15" t="n">
        <f aca="false">C6</f>
        <v>166108</v>
      </c>
      <c r="E6" s="15" t="n">
        <f aca="false">D6</f>
        <v>166108</v>
      </c>
      <c r="F6" s="15" t="n">
        <f aca="false">E6</f>
        <v>166108</v>
      </c>
      <c r="G6" s="15" t="n">
        <f aca="false">F6</f>
        <v>166108</v>
      </c>
      <c r="H6" s="15" t="n">
        <f aca="false">G6</f>
        <v>166108</v>
      </c>
      <c r="I6" s="15" t="n">
        <f aca="false">H6</f>
        <v>166108</v>
      </c>
      <c r="J6" s="15" t="n">
        <f aca="false">I6</f>
        <v>166108</v>
      </c>
      <c r="K6" s="1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22" t="s">
        <v>19</v>
      </c>
      <c r="B7" s="15"/>
      <c r="C7" s="15"/>
      <c r="D7" s="15"/>
      <c r="E7" s="15"/>
      <c r="F7" s="15"/>
      <c r="G7" s="15"/>
      <c r="H7" s="15"/>
      <c r="I7" s="15"/>
      <c r="J7" s="15"/>
      <c r="K7" s="1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9" t="s">
        <v>20</v>
      </c>
      <c r="B8" s="15" t="n">
        <f aca="false">B6*0.2</f>
        <v>33221.6</v>
      </c>
      <c r="C8" s="15" t="n">
        <f aca="false">C6*0.2</f>
        <v>33221.6</v>
      </c>
      <c r="D8" s="15" t="n">
        <f aca="false">D6*0.2</f>
        <v>33221.6</v>
      </c>
      <c r="E8" s="15" t="n">
        <f aca="false">E6*0.2</f>
        <v>33221.6</v>
      </c>
      <c r="F8" s="15" t="n">
        <f aca="false">F6*0.2</f>
        <v>33221.6</v>
      </c>
      <c r="G8" s="15" t="n">
        <f aca="false">G6*0.2</f>
        <v>33221.6</v>
      </c>
      <c r="H8" s="15" t="n">
        <f aca="false">H6*0.2</f>
        <v>33221.6</v>
      </c>
      <c r="I8" s="15" t="n">
        <f aca="false">I6*0.2</f>
        <v>33221.6</v>
      </c>
      <c r="J8" s="15" t="n">
        <f aca="false">J6*0.2</f>
        <v>33221.6</v>
      </c>
      <c r="K8" s="15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9" t="s">
        <v>21</v>
      </c>
      <c r="B9" s="15" t="n">
        <f aca="false">10*12*100</f>
        <v>12000</v>
      </c>
      <c r="C9" s="15" t="n">
        <f aca="false">B9</f>
        <v>12000</v>
      </c>
      <c r="D9" s="15" t="n">
        <f aca="false">C9</f>
        <v>12000</v>
      </c>
      <c r="E9" s="15" t="n">
        <f aca="false">D9</f>
        <v>12000</v>
      </c>
      <c r="F9" s="15" t="n">
        <f aca="false">E9</f>
        <v>12000</v>
      </c>
      <c r="G9" s="15" t="n">
        <f aca="false">F9</f>
        <v>12000</v>
      </c>
      <c r="H9" s="15" t="n">
        <f aca="false">G9</f>
        <v>12000</v>
      </c>
      <c r="I9" s="15" t="n">
        <f aca="false">H9</f>
        <v>12000</v>
      </c>
      <c r="J9" s="15" t="n">
        <f aca="false">I9</f>
        <v>12000</v>
      </c>
      <c r="K9" s="1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23" t="s">
        <v>22</v>
      </c>
      <c r="B10" s="15" t="n">
        <f aca="false">10*1000</f>
        <v>10000</v>
      </c>
      <c r="C10" s="15" t="n">
        <f aca="false">B10</f>
        <v>10000</v>
      </c>
      <c r="D10" s="15" t="n">
        <f aca="false">C10</f>
        <v>10000</v>
      </c>
      <c r="E10" s="15" t="n">
        <f aca="false">D10</f>
        <v>10000</v>
      </c>
      <c r="F10" s="15" t="n">
        <f aca="false">E10</f>
        <v>10000</v>
      </c>
      <c r="G10" s="15" t="n">
        <f aca="false">F10</f>
        <v>10000</v>
      </c>
      <c r="H10" s="15" t="n">
        <f aca="false">G10</f>
        <v>10000</v>
      </c>
      <c r="I10" s="15" t="n">
        <f aca="false">H10</f>
        <v>10000</v>
      </c>
      <c r="J10" s="15" t="n">
        <f aca="false">I10</f>
        <v>10000</v>
      </c>
      <c r="K10" s="1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11" t="s">
        <v>97</v>
      </c>
      <c r="B11" s="15" t="n">
        <f aca="false">30*300</f>
        <v>9000</v>
      </c>
      <c r="C11" s="15" t="n">
        <f aca="false">B11</f>
        <v>9000</v>
      </c>
      <c r="D11" s="15" t="n">
        <f aca="false">C11</f>
        <v>9000</v>
      </c>
      <c r="E11" s="15" t="n">
        <f aca="false">D11</f>
        <v>9000</v>
      </c>
      <c r="F11" s="15" t="n">
        <f aca="false">E11</f>
        <v>9000</v>
      </c>
      <c r="G11" s="15" t="n">
        <f aca="false">F11</f>
        <v>9000</v>
      </c>
      <c r="H11" s="15" t="n">
        <f aca="false">G11</f>
        <v>9000</v>
      </c>
      <c r="I11" s="15" t="n">
        <f aca="false">H11</f>
        <v>9000</v>
      </c>
      <c r="J11" s="15" t="n">
        <f aca="false">I11</f>
        <v>9000</v>
      </c>
      <c r="K11" s="1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9" t="s">
        <v>105</v>
      </c>
      <c r="B12" s="15" t="n">
        <f aca="false">2*500</f>
        <v>1000</v>
      </c>
      <c r="C12" s="15" t="n">
        <f aca="false">B12</f>
        <v>1000</v>
      </c>
      <c r="D12" s="15" t="n">
        <f aca="false">C12</f>
        <v>1000</v>
      </c>
      <c r="E12" s="15" t="n">
        <f aca="false">D12</f>
        <v>1000</v>
      </c>
      <c r="F12" s="15" t="n">
        <f aca="false">E12</f>
        <v>1000</v>
      </c>
      <c r="G12" s="15" t="n">
        <f aca="false">F12</f>
        <v>1000</v>
      </c>
      <c r="H12" s="15" t="n">
        <f aca="false">G12</f>
        <v>1000</v>
      </c>
      <c r="I12" s="15" t="n">
        <f aca="false">H12</f>
        <v>1000</v>
      </c>
      <c r="J12" s="15" t="n">
        <f aca="false">I12</f>
        <v>1000</v>
      </c>
      <c r="K12" s="1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9" t="s">
        <v>106</v>
      </c>
      <c r="B13" s="15" t="n">
        <f aca="false">2*50000</f>
        <v>100000</v>
      </c>
      <c r="C13" s="15" t="n">
        <f aca="false">B13</f>
        <v>100000</v>
      </c>
      <c r="D13" s="15" t="n">
        <f aca="false">C13</f>
        <v>100000</v>
      </c>
      <c r="E13" s="15" t="n">
        <f aca="false">D13</f>
        <v>100000</v>
      </c>
      <c r="F13" s="15" t="n">
        <f aca="false">E13</f>
        <v>100000</v>
      </c>
      <c r="G13" s="15" t="n">
        <f aca="false">F13</f>
        <v>100000</v>
      </c>
      <c r="H13" s="15" t="n">
        <f aca="false">G13</f>
        <v>100000</v>
      </c>
      <c r="I13" s="15" t="n">
        <f aca="false">H13</f>
        <v>100000</v>
      </c>
      <c r="J13" s="15" t="n">
        <f aca="false">I13</f>
        <v>100000</v>
      </c>
      <c r="K13" s="1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B14" s="15"/>
      <c r="C14" s="15"/>
      <c r="D14" s="15"/>
      <c r="E14" s="15"/>
      <c r="F14" s="15"/>
      <c r="G14" s="15"/>
      <c r="H14" s="15"/>
      <c r="I14" s="15"/>
      <c r="J14" s="15"/>
      <c r="K14" s="10"/>
      <c r="AMI14" s="0"/>
      <c r="AMJ14" s="0"/>
    </row>
    <row r="15" s="9" customFormat="true" ht="15.7" hidden="false" customHeight="false" outlineLevel="0" collapsed="false">
      <c r="A15" s="14" t="s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0"/>
      <c r="AMI15" s="0"/>
      <c r="AMJ15" s="0"/>
    </row>
    <row r="16" s="9" customFormat="true" ht="23.95" hidden="false" customHeight="false" outlineLevel="0" collapsed="false">
      <c r="A16" s="11" t="s">
        <v>130</v>
      </c>
      <c r="B16" s="15" t="n">
        <f aca="false">6*100000</f>
        <v>600000</v>
      </c>
      <c r="C16" s="15" t="n">
        <f aca="false">B16</f>
        <v>600000</v>
      </c>
      <c r="D16" s="15" t="n">
        <f aca="false">C16</f>
        <v>600000</v>
      </c>
      <c r="E16" s="15" t="n">
        <f aca="false">D16</f>
        <v>600000</v>
      </c>
      <c r="F16" s="15" t="n">
        <f aca="false">E16</f>
        <v>600000</v>
      </c>
      <c r="G16" s="15" t="n">
        <f aca="false">F16</f>
        <v>600000</v>
      </c>
      <c r="H16" s="15" t="n">
        <f aca="false">G16</f>
        <v>600000</v>
      </c>
      <c r="I16" s="15" t="n">
        <f aca="false">H16</f>
        <v>600000</v>
      </c>
      <c r="J16" s="15" t="n">
        <f aca="false">I16</f>
        <v>600000</v>
      </c>
      <c r="K16" s="10" t="n">
        <f aca="false">SUM(B16:J16)</f>
        <v>5400000</v>
      </c>
      <c r="AMI16" s="0"/>
      <c r="AMJ16" s="0"/>
    </row>
    <row r="17" s="9" customFormat="true" ht="23.95" hidden="false" customHeight="false" outlineLevel="0" collapsed="false">
      <c r="A17" s="11" t="s">
        <v>118</v>
      </c>
      <c r="B17" s="15" t="n">
        <v>1000000</v>
      </c>
      <c r="C17" s="15" t="n">
        <f aca="false">B17</f>
        <v>1000000</v>
      </c>
      <c r="D17" s="15" t="n">
        <f aca="false">C17</f>
        <v>1000000</v>
      </c>
      <c r="E17" s="15" t="n">
        <f aca="false">D17</f>
        <v>1000000</v>
      </c>
      <c r="F17" s="15" t="n">
        <f aca="false">E17</f>
        <v>1000000</v>
      </c>
      <c r="G17" s="15" t="n">
        <f aca="false">F17</f>
        <v>1000000</v>
      </c>
      <c r="H17" s="15" t="n">
        <f aca="false">G17</f>
        <v>1000000</v>
      </c>
      <c r="I17" s="15" t="n">
        <f aca="false">H17</f>
        <v>1000000</v>
      </c>
      <c r="J17" s="15" t="n">
        <f aca="false">I17</f>
        <v>1000000</v>
      </c>
      <c r="K17" s="1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9" t="s">
        <v>26</v>
      </c>
      <c r="B18" s="15"/>
      <c r="C18" s="15"/>
      <c r="D18" s="15"/>
      <c r="E18" s="15"/>
      <c r="F18" s="15"/>
      <c r="G18" s="15"/>
      <c r="H18" s="15"/>
      <c r="I18" s="15"/>
      <c r="J18" s="15"/>
      <c r="K18" s="10" t="n">
        <f aca="false">SUM(B18:J18)</f>
        <v>0</v>
      </c>
      <c r="AMI18" s="0"/>
      <c r="AMJ18" s="0"/>
    </row>
    <row r="19" s="9" customFormat="true" ht="13.8" hidden="false" customHeight="false" outlineLevel="0" collapsed="false">
      <c r="B19" s="15"/>
      <c r="C19" s="15"/>
      <c r="D19" s="15"/>
      <c r="E19" s="15"/>
      <c r="F19" s="15"/>
      <c r="G19" s="15"/>
      <c r="H19" s="15"/>
      <c r="I19" s="15"/>
      <c r="J19" s="15"/>
      <c r="K19" s="10"/>
      <c r="AMI19" s="0"/>
      <c r="AMJ19" s="0"/>
    </row>
    <row r="20" s="9" customFormat="true" ht="15" hidden="false" customHeight="false" outlineLevel="0" collapsed="false">
      <c r="A20" s="16" t="s">
        <v>131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132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6" customFormat="false" ht="23.95" hidden="false" customHeight="false" outlineLevel="0" collapsed="false">
      <c r="A26" s="34" t="s">
        <v>86</v>
      </c>
    </row>
    <row r="27" customFormat="false" ht="13.8" hidden="false" customHeight="false" outlineLevel="0" collapsed="false">
      <c r="A27" s="42" t="str">
        <f aca="false">Gesamt!A404</f>
        <v>100 % E13 = 83.054 €/a</v>
      </c>
    </row>
    <row r="28" customFormat="false" ht="13.8" hidden="false" customHeight="false" outlineLevel="0" collapsed="false">
      <c r="A28" s="36" t="s">
        <v>101</v>
      </c>
    </row>
    <row r="29" customFormat="false" ht="23.95" hidden="false" customHeight="false" outlineLevel="0" collapsed="false">
      <c r="A29" s="34" t="s">
        <v>102</v>
      </c>
    </row>
    <row r="30" customFormat="false" ht="58.85" hidden="false" customHeight="false" outlineLevel="0" collapsed="false">
      <c r="A30" s="34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9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true" gridLinesSet="true" horizontalCentered="false" verticalCentered="false"/>
  <pageMargins left="0.708333333333333" right="0.708333333333333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H35" activeCellId="0" sqref="H35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9"/>
    <col collapsed="false" customWidth="true" hidden="false" outlineLevel="0" max="11" min="2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51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customFormat="false" ht="13.8" hidden="false" customHeight="false" outlineLevel="0" collapsed="false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3.8" hidden="false" customHeight="false" outlineLevel="0" collapsed="false">
      <c r="A3" s="44"/>
      <c r="B3" s="45" t="n">
        <v>2022</v>
      </c>
      <c r="C3" s="45" t="n">
        <v>2023</v>
      </c>
      <c r="D3" s="45" t="n">
        <v>2024</v>
      </c>
      <c r="E3" s="45" t="n">
        <v>2025</v>
      </c>
      <c r="F3" s="45" t="n">
        <v>2026</v>
      </c>
      <c r="G3" s="45" t="n">
        <v>2027</v>
      </c>
      <c r="H3" s="45" t="n">
        <v>2028</v>
      </c>
      <c r="I3" s="45" t="n">
        <v>2029</v>
      </c>
      <c r="J3" s="45" t="n">
        <v>2030</v>
      </c>
      <c r="K3" s="45" t="s">
        <v>4</v>
      </c>
    </row>
    <row r="4" customFormat="false" ht="13.8" hidden="false" customHeight="false" outlineLevel="0" collapsed="false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7.35" hidden="false" customHeight="false" outlineLevel="0" collapsed="false">
      <c r="A5" s="46" t="s">
        <v>17</v>
      </c>
      <c r="B5" s="47"/>
      <c r="C5" s="47"/>
      <c r="D5" s="47"/>
      <c r="E5" s="47"/>
      <c r="F5" s="47"/>
      <c r="G5" s="47"/>
      <c r="H5" s="47"/>
      <c r="I5" s="47"/>
      <c r="J5" s="47"/>
      <c r="K5" s="47"/>
    </row>
    <row r="6" s="9" customFormat="true" ht="26.65" hidden="false" customHeight="false" outlineLevel="0" collapsed="false">
      <c r="A6" s="48" t="s">
        <v>30</v>
      </c>
      <c r="B6" s="49" t="n">
        <f aca="false">2*Gesamt!A405</f>
        <v>166108</v>
      </c>
      <c r="C6" s="49" t="n">
        <f aca="false">B6</f>
        <v>166108</v>
      </c>
      <c r="D6" s="49" t="n">
        <f aca="false">C6</f>
        <v>166108</v>
      </c>
      <c r="E6" s="49" t="n">
        <f aca="false">D6</f>
        <v>166108</v>
      </c>
      <c r="F6" s="49" t="n">
        <f aca="false">E6</f>
        <v>166108</v>
      </c>
      <c r="G6" s="49" t="n">
        <f aca="false">F6</f>
        <v>166108</v>
      </c>
      <c r="H6" s="49" t="n">
        <f aca="false">G6</f>
        <v>166108</v>
      </c>
      <c r="I6" s="49" t="n">
        <f aca="false">H6</f>
        <v>166108</v>
      </c>
      <c r="J6" s="49" t="n">
        <f aca="false">I6</f>
        <v>166108</v>
      </c>
      <c r="K6" s="47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50" t="s">
        <v>19</v>
      </c>
      <c r="B7" s="49"/>
      <c r="C7" s="49"/>
      <c r="D7" s="49"/>
      <c r="E7" s="49"/>
      <c r="F7" s="49"/>
      <c r="G7" s="49"/>
      <c r="H7" s="49"/>
      <c r="I7" s="49"/>
      <c r="J7" s="49"/>
      <c r="K7" s="47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51" t="s">
        <v>20</v>
      </c>
      <c r="B8" s="49" t="n">
        <f aca="false">B6*0.2</f>
        <v>33221.6</v>
      </c>
      <c r="C8" s="49" t="n">
        <f aca="false">C6*0.2</f>
        <v>33221.6</v>
      </c>
      <c r="D8" s="49" t="n">
        <f aca="false">D6*0.2</f>
        <v>33221.6</v>
      </c>
      <c r="E8" s="49" t="n">
        <f aca="false">E6*0.2</f>
        <v>33221.6</v>
      </c>
      <c r="F8" s="49" t="n">
        <f aca="false">F6*0.2</f>
        <v>33221.6</v>
      </c>
      <c r="G8" s="49" t="n">
        <f aca="false">G6*0.2</f>
        <v>33221.6</v>
      </c>
      <c r="H8" s="49" t="n">
        <f aca="false">H6*0.2</f>
        <v>33221.6</v>
      </c>
      <c r="I8" s="49" t="n">
        <f aca="false">I6*0.2</f>
        <v>33221.6</v>
      </c>
      <c r="J8" s="49" t="n">
        <f aca="false">J6*0.2</f>
        <v>33221.6</v>
      </c>
      <c r="K8" s="49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51" t="s">
        <v>21</v>
      </c>
      <c r="B9" s="49" t="n">
        <f aca="false">10*12*100</f>
        <v>12000</v>
      </c>
      <c r="C9" s="49" t="n">
        <f aca="false">B9</f>
        <v>12000</v>
      </c>
      <c r="D9" s="49" t="n">
        <f aca="false">C9</f>
        <v>12000</v>
      </c>
      <c r="E9" s="49" t="n">
        <f aca="false">D9</f>
        <v>12000</v>
      </c>
      <c r="F9" s="49" t="n">
        <f aca="false">E9</f>
        <v>12000</v>
      </c>
      <c r="G9" s="49" t="n">
        <f aca="false">F9</f>
        <v>12000</v>
      </c>
      <c r="H9" s="49" t="n">
        <f aca="false">G9</f>
        <v>12000</v>
      </c>
      <c r="I9" s="49" t="n">
        <f aca="false">H9</f>
        <v>12000</v>
      </c>
      <c r="J9" s="49" t="n">
        <f aca="false">I9</f>
        <v>12000</v>
      </c>
      <c r="K9" s="47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52" t="s">
        <v>22</v>
      </c>
      <c r="B10" s="49" t="n">
        <f aca="false">10*1000</f>
        <v>10000</v>
      </c>
      <c r="C10" s="49" t="n">
        <f aca="false">B10</f>
        <v>10000</v>
      </c>
      <c r="D10" s="49" t="n">
        <f aca="false">C10</f>
        <v>10000</v>
      </c>
      <c r="E10" s="49" t="n">
        <f aca="false">D10</f>
        <v>10000</v>
      </c>
      <c r="F10" s="49" t="n">
        <f aca="false">E10</f>
        <v>10000</v>
      </c>
      <c r="G10" s="49" t="n">
        <f aca="false">F10</f>
        <v>10000</v>
      </c>
      <c r="H10" s="49" t="n">
        <f aca="false">G10</f>
        <v>10000</v>
      </c>
      <c r="I10" s="49" t="n">
        <f aca="false">H10</f>
        <v>10000</v>
      </c>
      <c r="J10" s="49" t="n">
        <f aca="false">I10</f>
        <v>10000</v>
      </c>
      <c r="K10" s="47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48" t="s">
        <v>97</v>
      </c>
      <c r="B11" s="49" t="n">
        <f aca="false">30*300</f>
        <v>9000</v>
      </c>
      <c r="C11" s="49" t="n">
        <f aca="false">B11</f>
        <v>9000</v>
      </c>
      <c r="D11" s="49" t="n">
        <f aca="false">C11</f>
        <v>9000</v>
      </c>
      <c r="E11" s="49" t="n">
        <f aca="false">D11</f>
        <v>9000</v>
      </c>
      <c r="F11" s="49" t="n">
        <f aca="false">E11</f>
        <v>9000</v>
      </c>
      <c r="G11" s="49" t="n">
        <f aca="false">F11</f>
        <v>9000</v>
      </c>
      <c r="H11" s="49" t="n">
        <f aca="false">G11</f>
        <v>9000</v>
      </c>
      <c r="I11" s="49" t="n">
        <f aca="false">H11</f>
        <v>9000</v>
      </c>
      <c r="J11" s="49" t="n">
        <f aca="false">I11</f>
        <v>9000</v>
      </c>
      <c r="K11" s="47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51" t="s">
        <v>105</v>
      </c>
      <c r="B12" s="49" t="n">
        <f aca="false">2*500</f>
        <v>1000</v>
      </c>
      <c r="C12" s="49" t="n">
        <f aca="false">B12</f>
        <v>1000</v>
      </c>
      <c r="D12" s="49" t="n">
        <f aca="false">C12</f>
        <v>1000</v>
      </c>
      <c r="E12" s="49" t="n">
        <f aca="false">D12</f>
        <v>1000</v>
      </c>
      <c r="F12" s="49" t="n">
        <f aca="false">E12</f>
        <v>1000</v>
      </c>
      <c r="G12" s="49" t="n">
        <f aca="false">F12</f>
        <v>1000</v>
      </c>
      <c r="H12" s="49" t="n">
        <f aca="false">G12</f>
        <v>1000</v>
      </c>
      <c r="I12" s="49" t="n">
        <f aca="false">H12</f>
        <v>1000</v>
      </c>
      <c r="J12" s="49" t="n">
        <f aca="false">I12</f>
        <v>1000</v>
      </c>
      <c r="K12" s="47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51" t="s">
        <v>106</v>
      </c>
      <c r="B13" s="49" t="n">
        <f aca="false">2*50000</f>
        <v>100000</v>
      </c>
      <c r="C13" s="49" t="n">
        <f aca="false">B13</f>
        <v>100000</v>
      </c>
      <c r="D13" s="49" t="n">
        <f aca="false">C13</f>
        <v>100000</v>
      </c>
      <c r="E13" s="49" t="n">
        <f aca="false">D13</f>
        <v>100000</v>
      </c>
      <c r="F13" s="49" t="n">
        <f aca="false">E13</f>
        <v>100000</v>
      </c>
      <c r="G13" s="49" t="n">
        <f aca="false">F13</f>
        <v>100000</v>
      </c>
      <c r="H13" s="49" t="n">
        <f aca="false">G13</f>
        <v>100000</v>
      </c>
      <c r="I13" s="49" t="n">
        <f aca="false">H13</f>
        <v>100000</v>
      </c>
      <c r="J13" s="49" t="n">
        <f aca="false">I13</f>
        <v>100000</v>
      </c>
      <c r="K13" s="47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A14" s="51"/>
      <c r="B14" s="49"/>
      <c r="C14" s="49"/>
      <c r="D14" s="49"/>
      <c r="E14" s="49"/>
      <c r="F14" s="49"/>
      <c r="G14" s="49"/>
      <c r="H14" s="49"/>
      <c r="I14" s="49"/>
      <c r="J14" s="49"/>
      <c r="K14" s="47"/>
      <c r="AMI14" s="0"/>
      <c r="AMJ14" s="0"/>
    </row>
    <row r="15" s="9" customFormat="true" ht="15.7" hidden="false" customHeight="false" outlineLevel="0" collapsed="false">
      <c r="A15" s="46" t="s">
        <v>12</v>
      </c>
      <c r="B15" s="49"/>
      <c r="C15" s="49"/>
      <c r="D15" s="49"/>
      <c r="E15" s="49"/>
      <c r="F15" s="49"/>
      <c r="G15" s="49"/>
      <c r="H15" s="49"/>
      <c r="I15" s="49"/>
      <c r="J15" s="49"/>
      <c r="K15" s="47"/>
      <c r="AMI15" s="0"/>
      <c r="AMJ15" s="0"/>
    </row>
    <row r="16" s="9" customFormat="true" ht="23.95" hidden="false" customHeight="false" outlineLevel="0" collapsed="false">
      <c r="A16" s="48" t="s">
        <v>133</v>
      </c>
      <c r="B16" s="49" t="n">
        <f aca="false">6*100000</f>
        <v>600000</v>
      </c>
      <c r="C16" s="49" t="n">
        <f aca="false">B16</f>
        <v>600000</v>
      </c>
      <c r="D16" s="49" t="n">
        <f aca="false">C16</f>
        <v>600000</v>
      </c>
      <c r="E16" s="49" t="n">
        <f aca="false">D16</f>
        <v>600000</v>
      </c>
      <c r="F16" s="49" t="n">
        <f aca="false">E16</f>
        <v>600000</v>
      </c>
      <c r="G16" s="49" t="n">
        <f aca="false">F16</f>
        <v>600000</v>
      </c>
      <c r="H16" s="49" t="n">
        <f aca="false">G16</f>
        <v>600000</v>
      </c>
      <c r="I16" s="49" t="n">
        <f aca="false">H16</f>
        <v>600000</v>
      </c>
      <c r="J16" s="49" t="n">
        <f aca="false">I16</f>
        <v>600000</v>
      </c>
      <c r="K16" s="47" t="n">
        <f aca="false">SUM(B16:J16)</f>
        <v>5400000</v>
      </c>
      <c r="AMI16" s="0"/>
      <c r="AMJ16" s="0"/>
    </row>
    <row r="17" s="9" customFormat="true" ht="23.95" hidden="false" customHeight="false" outlineLevel="0" collapsed="false">
      <c r="A17" s="48" t="s">
        <v>134</v>
      </c>
      <c r="B17" s="49" t="n">
        <v>1000000</v>
      </c>
      <c r="C17" s="49" t="n">
        <f aca="false">B17</f>
        <v>1000000</v>
      </c>
      <c r="D17" s="49" t="n">
        <f aca="false">C17</f>
        <v>1000000</v>
      </c>
      <c r="E17" s="49" t="n">
        <f aca="false">D17</f>
        <v>1000000</v>
      </c>
      <c r="F17" s="49" t="n">
        <f aca="false">E17</f>
        <v>1000000</v>
      </c>
      <c r="G17" s="49" t="n">
        <f aca="false">F17</f>
        <v>1000000</v>
      </c>
      <c r="H17" s="49" t="n">
        <f aca="false">G17</f>
        <v>1000000</v>
      </c>
      <c r="I17" s="49" t="n">
        <f aca="false">H17</f>
        <v>1000000</v>
      </c>
      <c r="J17" s="49" t="n">
        <f aca="false">I17</f>
        <v>1000000</v>
      </c>
      <c r="K17" s="47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51" t="s">
        <v>26</v>
      </c>
      <c r="B18" s="49"/>
      <c r="C18" s="49"/>
      <c r="D18" s="49"/>
      <c r="E18" s="49"/>
      <c r="F18" s="49"/>
      <c r="G18" s="49"/>
      <c r="H18" s="49"/>
      <c r="I18" s="49"/>
      <c r="J18" s="49"/>
      <c r="K18" s="47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51"/>
      <c r="B19" s="49"/>
      <c r="C19" s="49"/>
      <c r="D19" s="49"/>
      <c r="E19" s="49"/>
      <c r="F19" s="49"/>
      <c r="G19" s="49"/>
      <c r="H19" s="49"/>
      <c r="I19" s="49"/>
      <c r="J19" s="49"/>
      <c r="K19" s="47"/>
      <c r="AMI19" s="0"/>
      <c r="AMJ19" s="0"/>
    </row>
    <row r="20" s="9" customFormat="true" ht="15" hidden="false" customHeight="false" outlineLevel="0" collapsed="false">
      <c r="A20" s="16" t="s">
        <v>135</v>
      </c>
      <c r="B20" s="17" t="n">
        <f aca="false">SUM(B6:B13)</f>
        <v>331329.6</v>
      </c>
      <c r="C20" s="17" t="n">
        <f aca="false">SUM(C6:C13)</f>
        <v>331329.6</v>
      </c>
      <c r="D20" s="17" t="n">
        <f aca="false">SUM(D6:D13)</f>
        <v>331329.6</v>
      </c>
      <c r="E20" s="17" t="n">
        <f aca="false">SUM(E6:E13)</f>
        <v>331329.6</v>
      </c>
      <c r="F20" s="17" t="n">
        <f aca="false">SUM(F6:F13)</f>
        <v>331329.6</v>
      </c>
      <c r="G20" s="17" t="n">
        <f aca="false">SUM(G6:G13)</f>
        <v>331329.6</v>
      </c>
      <c r="H20" s="17" t="n">
        <f aca="false">SUM(H6:H13)</f>
        <v>331329.6</v>
      </c>
      <c r="I20" s="17" t="n">
        <f aca="false">SUM(I6:I13)</f>
        <v>331329.6</v>
      </c>
      <c r="J20" s="17" t="n">
        <f aca="false">SUM(J6:J13)</f>
        <v>331329.6</v>
      </c>
      <c r="K20" s="17" t="n">
        <f aca="false">SUM(K6:K13)</f>
        <v>2981966.4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1600000</v>
      </c>
      <c r="C21" s="17" t="n">
        <f aca="false">SUM(C16:C18)</f>
        <v>1600000</v>
      </c>
      <c r="D21" s="17" t="n">
        <f aca="false">SUM(D16:D18)</f>
        <v>1600000</v>
      </c>
      <c r="E21" s="17" t="n">
        <f aca="false">SUM(E16:E18)</f>
        <v>1600000</v>
      </c>
      <c r="F21" s="17" t="n">
        <f aca="false">SUM(F16:F18)</f>
        <v>1600000</v>
      </c>
      <c r="G21" s="17" t="n">
        <f aca="false">SUM(G16:G18)</f>
        <v>1600000</v>
      </c>
      <c r="H21" s="17" t="n">
        <f aca="false">SUM(H16:H18)</f>
        <v>1600000</v>
      </c>
      <c r="I21" s="17" t="n">
        <f aca="false">SUM(I16:I18)</f>
        <v>1600000</v>
      </c>
      <c r="J21" s="17" t="n">
        <f aca="false">SUM(J16:J18)</f>
        <v>1600000</v>
      </c>
      <c r="K21" s="1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38" t="s">
        <v>136</v>
      </c>
      <c r="B22" s="39" t="n">
        <f aca="false">SUM(B20:B21)</f>
        <v>1931329.6</v>
      </c>
      <c r="C22" s="39" t="n">
        <f aca="false">SUM(C20:C21)</f>
        <v>1931329.6</v>
      </c>
      <c r="D22" s="39" t="n">
        <f aca="false">SUM(D20:D21)</f>
        <v>1931329.6</v>
      </c>
      <c r="E22" s="39" t="n">
        <f aca="false">SUM(E20:E21)</f>
        <v>1931329.6</v>
      </c>
      <c r="F22" s="39" t="n">
        <f aca="false">SUM(F20:F21)</f>
        <v>1931329.6</v>
      </c>
      <c r="G22" s="39" t="n">
        <f aca="false">SUM(G20:G21)</f>
        <v>1931329.6</v>
      </c>
      <c r="H22" s="39" t="n">
        <f aca="false">SUM(H20:H21)</f>
        <v>1931329.6</v>
      </c>
      <c r="I22" s="39" t="n">
        <f aca="false">SUM(I20:I21)</f>
        <v>1931329.6</v>
      </c>
      <c r="J22" s="39" t="n">
        <f aca="false">SUM(J20:J21)</f>
        <v>1931329.6</v>
      </c>
      <c r="K22" s="39" t="n">
        <f aca="false">SUM(K20:K21)</f>
        <v>17381966.4</v>
      </c>
      <c r="AMI22" s="0"/>
      <c r="AMJ22" s="0"/>
    </row>
    <row r="23" customFormat="false" ht="13.8" hidden="false" customHeight="false" outlineLevel="0" collapsed="false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</row>
    <row r="24" customFormat="false" ht="13.8" hidden="false" customHeight="false" outlineLevel="0" collapsed="false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</row>
    <row r="25" customFormat="false" ht="13.8" hidden="false" customHeight="false" outlineLevel="0" collapsed="false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</row>
    <row r="26" customFormat="false" ht="23.95" hidden="false" customHeight="false" outlineLevel="0" collapsed="false">
      <c r="A26" s="53" t="s">
        <v>86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</row>
    <row r="27" customFormat="false" ht="13.8" hidden="false" customHeight="false" outlineLevel="0" collapsed="false">
      <c r="A27" s="54" t="str">
        <f aca="false">Gesamt!A404</f>
        <v>100 % E13 = 83.054 €/a</v>
      </c>
      <c r="B27" s="44"/>
      <c r="C27" s="44"/>
      <c r="D27" s="44"/>
      <c r="E27" s="44"/>
      <c r="F27" s="44"/>
      <c r="G27" s="44"/>
      <c r="H27" s="44"/>
      <c r="I27" s="44"/>
      <c r="J27" s="44"/>
      <c r="K27" s="44"/>
    </row>
    <row r="28" customFormat="false" ht="13.8" hidden="false" customHeight="false" outlineLevel="0" collapsed="false">
      <c r="A28" s="55" t="s">
        <v>101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</row>
    <row r="29" customFormat="false" ht="23.95" hidden="false" customHeight="false" outlineLevel="0" collapsed="false">
      <c r="A29" s="53" t="s">
        <v>102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</row>
    <row r="30" customFormat="false" ht="58.85" hidden="false" customHeight="false" outlineLevel="0" collapsed="false">
      <c r="A30" s="53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0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79861111111111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L11" activeCellId="0" sqref="L11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3" min="2" style="0" width="14.88"/>
    <col collapsed="false" customWidth="true" hidden="false" outlineLevel="0" max="6" min="4" style="0" width="15"/>
    <col collapsed="false" customWidth="true" hidden="false" outlineLevel="0" max="11" min="7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8" t="s">
        <v>137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customFormat="false" ht="13.8" hidden="false" customHeight="false" outlineLevel="0" collapsed="false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customFormat="false" ht="13.8" hidden="false" customHeight="false" outlineLevel="0" collapsed="false">
      <c r="A3" s="44"/>
      <c r="B3" s="45" t="n">
        <v>2022</v>
      </c>
      <c r="C3" s="45" t="n">
        <v>2023</v>
      </c>
      <c r="D3" s="45" t="n">
        <v>2024</v>
      </c>
      <c r="E3" s="45" t="n">
        <v>2025</v>
      </c>
      <c r="F3" s="45" t="n">
        <v>2026</v>
      </c>
      <c r="G3" s="45" t="n">
        <v>2027</v>
      </c>
      <c r="H3" s="45" t="n">
        <v>2028</v>
      </c>
      <c r="I3" s="45" t="n">
        <v>2029</v>
      </c>
      <c r="J3" s="45" t="n">
        <v>2030</v>
      </c>
      <c r="K3" s="45" t="s">
        <v>4</v>
      </c>
    </row>
    <row r="4" customFormat="false" ht="13.8" hidden="false" customHeight="false" outlineLevel="0" collapsed="false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</row>
    <row r="5" customFormat="false" ht="17.35" hidden="false" customHeight="false" outlineLevel="0" collapsed="false">
      <c r="A5" s="46" t="s">
        <v>17</v>
      </c>
      <c r="B5" s="47"/>
      <c r="C5" s="47"/>
      <c r="D5" s="47"/>
      <c r="E5" s="47"/>
      <c r="F5" s="47"/>
      <c r="G5" s="47"/>
      <c r="H5" s="47"/>
      <c r="I5" s="47"/>
      <c r="J5" s="47"/>
      <c r="K5" s="47"/>
    </row>
    <row r="6" s="9" customFormat="true" ht="26.65" hidden="false" customHeight="false" outlineLevel="0" collapsed="false">
      <c r="A6" s="48" t="s">
        <v>30</v>
      </c>
      <c r="B6" s="49" t="n">
        <f aca="false">2*Gesamt!A405</f>
        <v>166108</v>
      </c>
      <c r="C6" s="49" t="n">
        <f aca="false">B6</f>
        <v>166108</v>
      </c>
      <c r="D6" s="49" t="n">
        <f aca="false">C6</f>
        <v>166108</v>
      </c>
      <c r="E6" s="49" t="n">
        <f aca="false">D6</f>
        <v>166108</v>
      </c>
      <c r="F6" s="49" t="n">
        <f aca="false">E6</f>
        <v>166108</v>
      </c>
      <c r="G6" s="49" t="n">
        <f aca="false">F6</f>
        <v>166108</v>
      </c>
      <c r="H6" s="49" t="n">
        <f aca="false">G6</f>
        <v>166108</v>
      </c>
      <c r="I6" s="49" t="n">
        <f aca="false">H6</f>
        <v>166108</v>
      </c>
      <c r="J6" s="49" t="n">
        <f aca="false">I6</f>
        <v>166108</v>
      </c>
      <c r="K6" s="47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50" t="s">
        <v>19</v>
      </c>
      <c r="B7" s="49"/>
      <c r="C7" s="49"/>
      <c r="D7" s="49"/>
      <c r="E7" s="49"/>
      <c r="F7" s="49"/>
      <c r="G7" s="49"/>
      <c r="H7" s="49"/>
      <c r="I7" s="49"/>
      <c r="J7" s="49"/>
      <c r="K7" s="47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51" t="s">
        <v>20</v>
      </c>
      <c r="B8" s="49" t="n">
        <f aca="false">B6*0.2</f>
        <v>33221.6</v>
      </c>
      <c r="C8" s="49" t="n">
        <f aca="false">C6*0.2</f>
        <v>33221.6</v>
      </c>
      <c r="D8" s="49" t="n">
        <f aca="false">D6*0.2</f>
        <v>33221.6</v>
      </c>
      <c r="E8" s="49" t="n">
        <f aca="false">E6*0.2</f>
        <v>33221.6</v>
      </c>
      <c r="F8" s="49" t="n">
        <f aca="false">F6*0.2</f>
        <v>33221.6</v>
      </c>
      <c r="G8" s="49" t="n">
        <f aca="false">G6*0.2</f>
        <v>33221.6</v>
      </c>
      <c r="H8" s="49" t="n">
        <f aca="false">H6*0.2</f>
        <v>33221.6</v>
      </c>
      <c r="I8" s="49" t="n">
        <f aca="false">I6*0.2</f>
        <v>33221.6</v>
      </c>
      <c r="J8" s="49" t="n">
        <f aca="false">J6*0.2</f>
        <v>33221.6</v>
      </c>
      <c r="K8" s="47" t="n">
        <f aca="false">SUM(B8:J8)</f>
        <v>298994.4</v>
      </c>
      <c r="L8" s="15"/>
      <c r="AMI8" s="0"/>
      <c r="AMJ8" s="0"/>
    </row>
    <row r="9" s="9" customFormat="true" ht="15.7" hidden="false" customHeight="false" outlineLevel="0" collapsed="false">
      <c r="A9" s="51" t="s">
        <v>21</v>
      </c>
      <c r="B9" s="49" t="n">
        <f aca="false">10*12*100</f>
        <v>12000</v>
      </c>
      <c r="C9" s="49" t="n">
        <f aca="false">B9</f>
        <v>12000</v>
      </c>
      <c r="D9" s="49" t="n">
        <f aca="false">C9</f>
        <v>12000</v>
      </c>
      <c r="E9" s="49" t="n">
        <f aca="false">D9</f>
        <v>12000</v>
      </c>
      <c r="F9" s="49" t="n">
        <f aca="false">E9</f>
        <v>12000</v>
      </c>
      <c r="G9" s="49" t="n">
        <f aca="false">F9</f>
        <v>12000</v>
      </c>
      <c r="H9" s="49" t="n">
        <f aca="false">G9</f>
        <v>12000</v>
      </c>
      <c r="I9" s="49" t="n">
        <f aca="false">H9</f>
        <v>12000</v>
      </c>
      <c r="J9" s="49" t="n">
        <f aca="false">I9</f>
        <v>12000</v>
      </c>
      <c r="K9" s="47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52" t="s">
        <v>22</v>
      </c>
      <c r="B10" s="49" t="n">
        <f aca="false">10*1000</f>
        <v>10000</v>
      </c>
      <c r="C10" s="49" t="n">
        <f aca="false">B10</f>
        <v>10000</v>
      </c>
      <c r="D10" s="49" t="n">
        <f aca="false">C10</f>
        <v>10000</v>
      </c>
      <c r="E10" s="49" t="n">
        <f aca="false">D10</f>
        <v>10000</v>
      </c>
      <c r="F10" s="49" t="n">
        <f aca="false">E10</f>
        <v>10000</v>
      </c>
      <c r="G10" s="49" t="n">
        <f aca="false">F10</f>
        <v>10000</v>
      </c>
      <c r="H10" s="49" t="n">
        <f aca="false">G10</f>
        <v>10000</v>
      </c>
      <c r="I10" s="49" t="n">
        <f aca="false">H10</f>
        <v>10000</v>
      </c>
      <c r="J10" s="49" t="n">
        <f aca="false">I10</f>
        <v>10000</v>
      </c>
      <c r="K10" s="47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48" t="s">
        <v>97</v>
      </c>
      <c r="B11" s="49" t="n">
        <f aca="false">30*300</f>
        <v>9000</v>
      </c>
      <c r="C11" s="49" t="n">
        <f aca="false">B11</f>
        <v>9000</v>
      </c>
      <c r="D11" s="49" t="n">
        <f aca="false">C11</f>
        <v>9000</v>
      </c>
      <c r="E11" s="49" t="n">
        <f aca="false">D11</f>
        <v>9000</v>
      </c>
      <c r="F11" s="49" t="n">
        <f aca="false">E11</f>
        <v>9000</v>
      </c>
      <c r="G11" s="49" t="n">
        <f aca="false">F11</f>
        <v>9000</v>
      </c>
      <c r="H11" s="49" t="n">
        <f aca="false">G11</f>
        <v>9000</v>
      </c>
      <c r="I11" s="49" t="n">
        <f aca="false">H11</f>
        <v>9000</v>
      </c>
      <c r="J11" s="49" t="n">
        <f aca="false">I11</f>
        <v>9000</v>
      </c>
      <c r="K11" s="47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51" t="s">
        <v>105</v>
      </c>
      <c r="B12" s="49" t="n">
        <f aca="false">2*500</f>
        <v>1000</v>
      </c>
      <c r="C12" s="49" t="n">
        <f aca="false">B12</f>
        <v>1000</v>
      </c>
      <c r="D12" s="49" t="n">
        <f aca="false">C12</f>
        <v>1000</v>
      </c>
      <c r="E12" s="49" t="n">
        <f aca="false">D12</f>
        <v>1000</v>
      </c>
      <c r="F12" s="49" t="n">
        <f aca="false">E12</f>
        <v>1000</v>
      </c>
      <c r="G12" s="49" t="n">
        <f aca="false">F12</f>
        <v>1000</v>
      </c>
      <c r="H12" s="49" t="n">
        <f aca="false">G12</f>
        <v>1000</v>
      </c>
      <c r="I12" s="49" t="n">
        <f aca="false">H12</f>
        <v>1000</v>
      </c>
      <c r="J12" s="49" t="n">
        <f aca="false">I12</f>
        <v>1000</v>
      </c>
      <c r="K12" s="47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51" t="s">
        <v>138</v>
      </c>
      <c r="B13" s="49" t="n">
        <f aca="false">50000</f>
        <v>50000</v>
      </c>
      <c r="C13" s="49" t="n">
        <f aca="false">B13</f>
        <v>50000</v>
      </c>
      <c r="D13" s="49" t="n">
        <f aca="false">C13</f>
        <v>50000</v>
      </c>
      <c r="E13" s="49" t="n">
        <f aca="false">D13</f>
        <v>50000</v>
      </c>
      <c r="F13" s="49" t="n">
        <f aca="false">E13</f>
        <v>50000</v>
      </c>
      <c r="G13" s="49" t="n">
        <f aca="false">F13</f>
        <v>50000</v>
      </c>
      <c r="H13" s="49" t="n">
        <f aca="false">G13</f>
        <v>50000</v>
      </c>
      <c r="I13" s="49" t="n">
        <f aca="false">H13</f>
        <v>50000</v>
      </c>
      <c r="J13" s="49" t="n">
        <f aca="false">I13</f>
        <v>50000</v>
      </c>
      <c r="K13" s="47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51"/>
      <c r="B14" s="49"/>
      <c r="C14" s="49"/>
      <c r="D14" s="49"/>
      <c r="E14" s="49"/>
      <c r="F14" s="49"/>
      <c r="G14" s="49"/>
      <c r="H14" s="49"/>
      <c r="I14" s="49"/>
      <c r="J14" s="49"/>
      <c r="K14" s="47"/>
      <c r="AMI14" s="0"/>
      <c r="AMJ14" s="0"/>
    </row>
    <row r="15" s="9" customFormat="true" ht="15.7" hidden="false" customHeight="false" outlineLevel="0" collapsed="false">
      <c r="A15" s="46" t="s">
        <v>12</v>
      </c>
      <c r="B15" s="49"/>
      <c r="C15" s="49"/>
      <c r="D15" s="49"/>
      <c r="E15" s="49"/>
      <c r="F15" s="49"/>
      <c r="G15" s="49"/>
      <c r="H15" s="49"/>
      <c r="I15" s="49"/>
      <c r="J15" s="49"/>
      <c r="K15" s="47"/>
      <c r="AMI15" s="0"/>
      <c r="AMJ15" s="0"/>
    </row>
    <row r="16" s="9" customFormat="true" ht="13.8" hidden="false" customHeight="false" outlineLevel="0" collapsed="false">
      <c r="A16" s="51" t="s">
        <v>55</v>
      </c>
      <c r="B16" s="49"/>
      <c r="C16" s="49"/>
      <c r="D16" s="49"/>
      <c r="E16" s="49"/>
      <c r="F16" s="49"/>
      <c r="G16" s="49"/>
      <c r="H16" s="49"/>
      <c r="I16" s="49"/>
      <c r="J16" s="49"/>
      <c r="K16" s="47" t="n">
        <f aca="false">SUM(B16:J16)</f>
        <v>0</v>
      </c>
      <c r="AMI16" s="0"/>
      <c r="AMJ16" s="0"/>
    </row>
    <row r="17" s="9" customFormat="true" ht="13.8" hidden="false" customHeight="false" outlineLevel="0" collapsed="false">
      <c r="A17" s="51" t="s">
        <v>56</v>
      </c>
      <c r="B17" s="49"/>
      <c r="C17" s="49"/>
      <c r="D17" s="49"/>
      <c r="E17" s="49"/>
      <c r="F17" s="49"/>
      <c r="G17" s="49"/>
      <c r="H17" s="49"/>
      <c r="I17" s="49"/>
      <c r="J17" s="49"/>
      <c r="K17" s="47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51" t="s">
        <v>26</v>
      </c>
      <c r="B18" s="49"/>
      <c r="C18" s="49"/>
      <c r="D18" s="49"/>
      <c r="E18" s="49"/>
      <c r="F18" s="49"/>
      <c r="G18" s="49"/>
      <c r="H18" s="49"/>
      <c r="I18" s="49"/>
      <c r="J18" s="49"/>
      <c r="K18" s="47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51"/>
      <c r="B19" s="49"/>
      <c r="C19" s="49"/>
      <c r="D19" s="49"/>
      <c r="E19" s="49"/>
      <c r="F19" s="49"/>
      <c r="G19" s="49"/>
      <c r="H19" s="49"/>
      <c r="I19" s="49"/>
      <c r="J19" s="49"/>
      <c r="K19" s="47"/>
      <c r="AMI19" s="0"/>
      <c r="AMJ19" s="0"/>
    </row>
    <row r="20" s="9" customFormat="true" ht="15" hidden="false" customHeight="false" outlineLevel="0" collapsed="false">
      <c r="A20" s="16" t="s">
        <v>139</v>
      </c>
      <c r="B20" s="17" t="n">
        <f aca="false">SUM(B6:B13)</f>
        <v>281329.6</v>
      </c>
      <c r="C20" s="17" t="n">
        <f aca="false">SUM(C6:C13)</f>
        <v>281329.6</v>
      </c>
      <c r="D20" s="17" t="n">
        <f aca="false">SUM(D6:D13)</f>
        <v>281329.6</v>
      </c>
      <c r="E20" s="17" t="n">
        <f aca="false">SUM(E6:E13)</f>
        <v>281329.6</v>
      </c>
      <c r="F20" s="17" t="n">
        <f aca="false">SUM(F6:F13)</f>
        <v>281329.6</v>
      </c>
      <c r="G20" s="17" t="n">
        <f aca="false">SUM(G6:G13)</f>
        <v>281329.6</v>
      </c>
      <c r="H20" s="17" t="n">
        <f aca="false">SUM(H6:H13)</f>
        <v>281329.6</v>
      </c>
      <c r="I20" s="17" t="n">
        <f aca="false">SUM(I6:I13)</f>
        <v>281329.6</v>
      </c>
      <c r="J20" s="17" t="n">
        <f aca="false">SUM(J6:J13)</f>
        <v>281329.6</v>
      </c>
      <c r="K20" s="1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16" t="s">
        <v>14</v>
      </c>
      <c r="B21" s="17" t="n">
        <f aca="false">SUM(B16:B18)</f>
        <v>0</v>
      </c>
      <c r="C21" s="17" t="n">
        <f aca="false">SUM(C16:C18)</f>
        <v>0</v>
      </c>
      <c r="D21" s="17" t="n">
        <f aca="false">SUM(D16:D18)</f>
        <v>0</v>
      </c>
      <c r="E21" s="17" t="n">
        <f aca="false">SUM(E16:E18)</f>
        <v>0</v>
      </c>
      <c r="F21" s="17" t="n">
        <f aca="false">SUM(F16:F18)</f>
        <v>0</v>
      </c>
      <c r="G21" s="17" t="n">
        <f aca="false">SUM(G16:G18)</f>
        <v>0</v>
      </c>
      <c r="H21" s="17" t="n">
        <f aca="false">SUM(H16:H18)</f>
        <v>0</v>
      </c>
      <c r="I21" s="17" t="n">
        <f aca="false">SUM(I16:I18)</f>
        <v>0</v>
      </c>
      <c r="J21" s="17" t="n">
        <f aca="false">SUM(J16:J18)</f>
        <v>0</v>
      </c>
      <c r="K21" s="17" t="n">
        <f aca="false">SUM(K16:K18)</f>
        <v>0</v>
      </c>
      <c r="AMI21" s="0"/>
      <c r="AMJ21" s="0"/>
    </row>
    <row r="22" s="9" customFormat="true" ht="15" hidden="false" customHeight="false" outlineLevel="0" collapsed="false">
      <c r="A22" s="38" t="s">
        <v>140</v>
      </c>
      <c r="B22" s="39" t="n">
        <f aca="false">SUM(B20:B21)</f>
        <v>281329.6</v>
      </c>
      <c r="C22" s="39" t="n">
        <f aca="false">SUM(C20:C21)</f>
        <v>281329.6</v>
      </c>
      <c r="D22" s="39" t="n">
        <f aca="false">SUM(D20:D21)</f>
        <v>281329.6</v>
      </c>
      <c r="E22" s="39" t="n">
        <f aca="false">SUM(E20:E21)</f>
        <v>281329.6</v>
      </c>
      <c r="F22" s="39" t="n">
        <f aca="false">SUM(F20:F21)</f>
        <v>281329.6</v>
      </c>
      <c r="G22" s="39" t="n">
        <f aca="false">SUM(G20:G21)</f>
        <v>281329.6</v>
      </c>
      <c r="H22" s="39" t="n">
        <f aca="false">SUM(H20:H21)</f>
        <v>281329.6</v>
      </c>
      <c r="I22" s="39" t="n">
        <f aca="false">SUM(I20:I21)</f>
        <v>281329.6</v>
      </c>
      <c r="J22" s="39" t="n">
        <f aca="false">SUM(J20:J21)</f>
        <v>281329.6</v>
      </c>
      <c r="K22" s="39" t="n">
        <f aca="false">SUM(K20:K21)</f>
        <v>2531966.4</v>
      </c>
      <c r="AMI22" s="0"/>
      <c r="AMJ22" s="0"/>
    </row>
    <row r="23" customFormat="false" ht="13.8" hidden="false" customHeight="false" outlineLevel="0" collapsed="false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</row>
    <row r="24" customFormat="false" ht="13.8" hidden="false" customHeight="false" outlineLevel="0" collapsed="false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</row>
    <row r="25" customFormat="false" ht="13.8" hidden="false" customHeight="false" outlineLevel="0" collapsed="false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</row>
    <row r="26" customFormat="false" ht="23.95" hidden="false" customHeight="false" outlineLevel="0" collapsed="false">
      <c r="A26" s="53" t="s">
        <v>86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</row>
    <row r="27" customFormat="false" ht="13.8" hidden="false" customHeight="false" outlineLevel="0" collapsed="false">
      <c r="A27" s="54" t="str">
        <f aca="false">Gesamt!A404</f>
        <v>100 % E13 = 83.054 €/a</v>
      </c>
      <c r="B27" s="44"/>
      <c r="C27" s="44"/>
      <c r="D27" s="44"/>
      <c r="E27" s="44"/>
      <c r="F27" s="44"/>
      <c r="G27" s="44"/>
      <c r="H27" s="44"/>
      <c r="I27" s="44"/>
      <c r="J27" s="44"/>
      <c r="K27" s="44"/>
    </row>
    <row r="28" customFormat="false" ht="13.8" hidden="false" customHeight="false" outlineLevel="0" collapsed="false">
      <c r="A28" s="55" t="s">
        <v>101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</row>
    <row r="29" customFormat="false" ht="23.95" hidden="false" customHeight="false" outlineLevel="0" collapsed="false">
      <c r="A29" s="53" t="s">
        <v>102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</row>
    <row r="30" customFormat="false" ht="58.85" hidden="false" customHeight="false" outlineLevel="0" collapsed="false">
      <c r="A30" s="53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1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C3" activeCellId="0" sqref="C3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4" min="2" style="0" width="14.88"/>
    <col collapsed="false" customWidth="true" hidden="false" outlineLevel="0" max="7" min="5" style="0" width="15"/>
    <col collapsed="false" customWidth="true" hidden="false" outlineLevel="0" max="11" min="8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141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13.8" hidden="false" customHeight="false" outlineLevel="0" collapsed="false">
      <c r="A16" s="64" t="s">
        <v>55</v>
      </c>
      <c r="B16" s="62"/>
      <c r="C16" s="62"/>
      <c r="D16" s="62"/>
      <c r="E16" s="62"/>
      <c r="F16" s="62"/>
      <c r="G16" s="62"/>
      <c r="H16" s="62"/>
      <c r="I16" s="62"/>
      <c r="J16" s="62"/>
      <c r="K16" s="60" t="n">
        <f aca="false">SUM(B16:J16)</f>
        <v>0</v>
      </c>
      <c r="AMI16" s="0"/>
      <c r="AMJ16" s="0"/>
    </row>
    <row r="17" s="9" customFormat="true" ht="13.8" hidden="false" customHeight="false" outlineLevel="0" collapsed="false">
      <c r="A17" s="64" t="s">
        <v>56</v>
      </c>
      <c r="B17" s="62"/>
      <c r="C17" s="62"/>
      <c r="D17" s="62"/>
      <c r="E17" s="62"/>
      <c r="F17" s="62"/>
      <c r="G17" s="62"/>
      <c r="H17" s="62"/>
      <c r="I17" s="62"/>
      <c r="J17" s="62"/>
      <c r="K17" s="60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142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0</v>
      </c>
      <c r="C21" s="67" t="n">
        <f aca="false">SUM(C16:C18)</f>
        <v>0</v>
      </c>
      <c r="D21" s="67" t="n">
        <f aca="false">SUM(D16:D18)</f>
        <v>0</v>
      </c>
      <c r="E21" s="67" t="n">
        <f aca="false">SUM(E16:E18)</f>
        <v>0</v>
      </c>
      <c r="F21" s="67" t="n">
        <f aca="false">SUM(F16:F18)</f>
        <v>0</v>
      </c>
      <c r="G21" s="67" t="n">
        <f aca="false">SUM(G16:G18)</f>
        <v>0</v>
      </c>
      <c r="H21" s="67" t="n">
        <f aca="false">SUM(H16:H18)</f>
        <v>0</v>
      </c>
      <c r="I21" s="67" t="n">
        <f aca="false">SUM(I16:I18)</f>
        <v>0</v>
      </c>
      <c r="J21" s="67" t="n">
        <f aca="false">SUM(J16:J18)</f>
        <v>0</v>
      </c>
      <c r="K21" s="67" t="n">
        <f aca="false">SUM(K16:K18)</f>
        <v>0</v>
      </c>
      <c r="AMI21" s="0"/>
      <c r="AMJ21" s="0"/>
    </row>
    <row r="22" s="9" customFormat="true" ht="15" hidden="false" customHeight="false" outlineLevel="0" collapsed="false">
      <c r="A22" s="68" t="s">
        <v>143</v>
      </c>
      <c r="B22" s="69" t="n">
        <f aca="false">SUM(B20:B21)</f>
        <v>281329.6</v>
      </c>
      <c r="C22" s="69" t="n">
        <f aca="false">SUM(C20:C21)</f>
        <v>281329.6</v>
      </c>
      <c r="D22" s="69" t="n">
        <f aca="false">SUM(D20:D21)</f>
        <v>281329.6</v>
      </c>
      <c r="E22" s="69" t="n">
        <f aca="false">SUM(E20:E21)</f>
        <v>281329.6</v>
      </c>
      <c r="F22" s="69" t="n">
        <f aca="false">SUM(F20:F21)</f>
        <v>281329.6</v>
      </c>
      <c r="G22" s="69" t="n">
        <f aca="false">SUM(G20:G21)</f>
        <v>281329.6</v>
      </c>
      <c r="H22" s="69" t="n">
        <f aca="false">SUM(H20:H21)</f>
        <v>281329.6</v>
      </c>
      <c r="I22" s="69" t="n">
        <f aca="false">SUM(I20:I21)</f>
        <v>281329.6</v>
      </c>
      <c r="J22" s="69" t="n">
        <f aca="false">SUM(J20:J21)</f>
        <v>281329.6</v>
      </c>
      <c r="K22" s="69" t="n">
        <f aca="false">SUM(K20:K21)</f>
        <v>2531966.4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2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E2" activeCellId="0" sqref="E2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9"/>
    <col collapsed="false" customWidth="true" hidden="false" outlineLevel="0" max="4" min="2" style="0" width="14.88"/>
    <col collapsed="false" customWidth="true" hidden="false" outlineLevel="0" max="6" min="5" style="0" width="15"/>
    <col collapsed="false" customWidth="true" hidden="false" outlineLevel="0" max="11" min="7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144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13.8" hidden="false" customHeight="false" outlineLevel="0" collapsed="false">
      <c r="A16" s="64" t="s">
        <v>55</v>
      </c>
      <c r="B16" s="62"/>
      <c r="C16" s="62"/>
      <c r="D16" s="62"/>
      <c r="E16" s="62"/>
      <c r="F16" s="62"/>
      <c r="G16" s="62"/>
      <c r="H16" s="62"/>
      <c r="I16" s="62"/>
      <c r="J16" s="62"/>
      <c r="K16" s="60" t="n">
        <f aca="false">SUM(B16:J16)</f>
        <v>0</v>
      </c>
      <c r="AMI16" s="0"/>
      <c r="AMJ16" s="0"/>
    </row>
    <row r="17" s="9" customFormat="true" ht="13.8" hidden="false" customHeight="false" outlineLevel="0" collapsed="false">
      <c r="A17" s="64" t="s">
        <v>56</v>
      </c>
      <c r="B17" s="62"/>
      <c r="C17" s="62"/>
      <c r="D17" s="62"/>
      <c r="E17" s="62"/>
      <c r="F17" s="62"/>
      <c r="G17" s="62"/>
      <c r="H17" s="62"/>
      <c r="I17" s="62"/>
      <c r="J17" s="62"/>
      <c r="K17" s="60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145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0</v>
      </c>
      <c r="C21" s="67" t="n">
        <f aca="false">SUM(C16:C18)</f>
        <v>0</v>
      </c>
      <c r="D21" s="67" t="n">
        <f aca="false">SUM(D16:D18)</f>
        <v>0</v>
      </c>
      <c r="E21" s="67" t="n">
        <f aca="false">SUM(E16:E18)</f>
        <v>0</v>
      </c>
      <c r="F21" s="67" t="n">
        <f aca="false">SUM(F16:F18)</f>
        <v>0</v>
      </c>
      <c r="G21" s="67" t="n">
        <f aca="false">SUM(G16:G18)</f>
        <v>0</v>
      </c>
      <c r="H21" s="67" t="n">
        <f aca="false">SUM(H16:H18)</f>
        <v>0</v>
      </c>
      <c r="I21" s="67" t="n">
        <f aca="false">SUM(I16:I18)</f>
        <v>0</v>
      </c>
      <c r="J21" s="67" t="n">
        <f aca="false">SUM(J16:J18)</f>
        <v>0</v>
      </c>
      <c r="K21" s="67" t="n">
        <f aca="false">SUM(K16:K18)</f>
        <v>0</v>
      </c>
      <c r="AMI21" s="0"/>
      <c r="AMJ21" s="0"/>
    </row>
    <row r="22" s="9" customFormat="true" ht="15" hidden="false" customHeight="false" outlineLevel="0" collapsed="false">
      <c r="A22" s="68" t="s">
        <v>146</v>
      </c>
      <c r="B22" s="69" t="n">
        <f aca="false">SUM(B20:B21)</f>
        <v>281329.6</v>
      </c>
      <c r="C22" s="69" t="n">
        <f aca="false">SUM(C20:C21)</f>
        <v>281329.6</v>
      </c>
      <c r="D22" s="69" t="n">
        <f aca="false">SUM(D20:D21)</f>
        <v>281329.6</v>
      </c>
      <c r="E22" s="69" t="n">
        <f aca="false">SUM(E20:E21)</f>
        <v>281329.6</v>
      </c>
      <c r="F22" s="69" t="n">
        <f aca="false">SUM(F20:F21)</f>
        <v>281329.6</v>
      </c>
      <c r="G22" s="69" t="n">
        <f aca="false">SUM(G20:G21)</f>
        <v>281329.6</v>
      </c>
      <c r="H22" s="69" t="n">
        <f aca="false">SUM(H20:H21)</f>
        <v>281329.6</v>
      </c>
      <c r="I22" s="69" t="n">
        <f aca="false">SUM(I20:I21)</f>
        <v>281329.6</v>
      </c>
      <c r="J22" s="69" t="n">
        <f aca="false">SUM(J20:J21)</f>
        <v>281329.6</v>
      </c>
      <c r="K22" s="69" t="n">
        <f aca="false">SUM(K20:K21)</f>
        <v>2531966.4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3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C1" activeCellId="0" sqref="C1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9"/>
    <col collapsed="false" customWidth="true" hidden="false" outlineLevel="0" max="5" min="2" style="0" width="14.88"/>
    <col collapsed="false" customWidth="true" hidden="false" outlineLevel="0" max="7" min="6" style="0" width="15"/>
    <col collapsed="false" customWidth="true" hidden="false" outlineLevel="0" max="8" min="8" style="0" width="14.88"/>
    <col collapsed="false" customWidth="true" hidden="false" outlineLevel="0" max="9" min="9" style="0" width="15"/>
    <col collapsed="false" customWidth="true" hidden="false" outlineLevel="0" max="11" min="10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147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148</v>
      </c>
      <c r="B11" s="62" t="n">
        <f aca="false">30*300+75000</f>
        <v>84000</v>
      </c>
      <c r="C11" s="62" t="n">
        <f aca="false">B11</f>
        <v>84000</v>
      </c>
      <c r="D11" s="62" t="n">
        <f aca="false">C11</f>
        <v>84000</v>
      </c>
      <c r="E11" s="62" t="n">
        <f aca="false">D11</f>
        <v>84000</v>
      </c>
      <c r="F11" s="62" t="n">
        <f aca="false">E11</f>
        <v>84000</v>
      </c>
      <c r="G11" s="62" t="n">
        <f aca="false">F11</f>
        <v>84000</v>
      </c>
      <c r="H11" s="62" t="n">
        <f aca="false">G11</f>
        <v>84000</v>
      </c>
      <c r="I11" s="62" t="n">
        <f aca="false">H11</f>
        <v>84000</v>
      </c>
      <c r="J11" s="62" t="n">
        <f aca="false">I11</f>
        <v>84000</v>
      </c>
      <c r="K11" s="60" t="n">
        <f aca="false">SUM(B11:J11)</f>
        <v>756000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106</v>
      </c>
      <c r="B13" s="62" t="n">
        <f aca="false">2*50000</f>
        <v>100000</v>
      </c>
      <c r="C13" s="62" t="n">
        <f aca="false">B13</f>
        <v>100000</v>
      </c>
      <c r="D13" s="62" t="n">
        <f aca="false">C13</f>
        <v>100000</v>
      </c>
      <c r="E13" s="62" t="n">
        <f aca="false">D13</f>
        <v>100000</v>
      </c>
      <c r="F13" s="62" t="n">
        <f aca="false">E13</f>
        <v>100000</v>
      </c>
      <c r="G13" s="62" t="n">
        <f aca="false">F13</f>
        <v>100000</v>
      </c>
      <c r="H13" s="62" t="n">
        <f aca="false">G13</f>
        <v>100000</v>
      </c>
      <c r="I13" s="62" t="n">
        <f aca="false">H13</f>
        <v>100000</v>
      </c>
      <c r="J13" s="62" t="n">
        <f aca="false">I13</f>
        <v>100000</v>
      </c>
      <c r="K13" s="60" t="n">
        <f aca="false">SUM(B13:J13)</f>
        <v>900000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35.55" hidden="false" customHeight="false" outlineLevel="0" collapsed="false">
      <c r="A16" s="61" t="s">
        <v>149</v>
      </c>
      <c r="B16" s="62" t="n">
        <f aca="false">6*100000</f>
        <v>600000</v>
      </c>
      <c r="C16" s="62" t="n">
        <f aca="false">B16</f>
        <v>600000</v>
      </c>
      <c r="D16" s="62" t="n">
        <f aca="false">C16</f>
        <v>600000</v>
      </c>
      <c r="E16" s="62" t="n">
        <f aca="false">D16</f>
        <v>600000</v>
      </c>
      <c r="F16" s="62" t="n">
        <f aca="false">E16</f>
        <v>600000</v>
      </c>
      <c r="G16" s="62" t="n">
        <f aca="false">F16</f>
        <v>600000</v>
      </c>
      <c r="H16" s="62" t="n">
        <f aca="false">G16</f>
        <v>600000</v>
      </c>
      <c r="I16" s="62" t="n">
        <f aca="false">H16</f>
        <v>600000</v>
      </c>
      <c r="J16" s="62" t="n">
        <f aca="false">I16</f>
        <v>600000</v>
      </c>
      <c r="K16" s="60" t="n">
        <f aca="false">SUM(B16:J16)</f>
        <v>5400000</v>
      </c>
      <c r="AMI16" s="0"/>
      <c r="AMJ16" s="0"/>
    </row>
    <row r="17" s="9" customFormat="true" ht="23.95" hidden="false" customHeight="false" outlineLevel="0" collapsed="false">
      <c r="A17" s="61" t="s">
        <v>150</v>
      </c>
      <c r="B17" s="62" t="n">
        <v>1000000</v>
      </c>
      <c r="C17" s="62" t="n">
        <f aca="false">B17</f>
        <v>1000000</v>
      </c>
      <c r="D17" s="62" t="n">
        <f aca="false">C17</f>
        <v>1000000</v>
      </c>
      <c r="E17" s="62" t="n">
        <f aca="false">D17</f>
        <v>1000000</v>
      </c>
      <c r="F17" s="62" t="n">
        <f aca="false">E17</f>
        <v>1000000</v>
      </c>
      <c r="G17" s="62" t="n">
        <f aca="false">F17</f>
        <v>1000000</v>
      </c>
      <c r="H17" s="62" t="n">
        <f aca="false">G17</f>
        <v>1000000</v>
      </c>
      <c r="I17" s="62" t="n">
        <f aca="false">H17</f>
        <v>1000000</v>
      </c>
      <c r="J17" s="62" t="n">
        <f aca="false">I17</f>
        <v>1000000</v>
      </c>
      <c r="K17" s="6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64" t="s">
        <v>65</v>
      </c>
      <c r="B18" s="62" t="n">
        <v>100000</v>
      </c>
      <c r="C18" s="62" t="n">
        <f aca="false">B18</f>
        <v>100000</v>
      </c>
      <c r="D18" s="62" t="n">
        <f aca="false">C18</f>
        <v>100000</v>
      </c>
      <c r="E18" s="62" t="n">
        <f aca="false">D18</f>
        <v>100000</v>
      </c>
      <c r="F18" s="62" t="n">
        <f aca="false">E18</f>
        <v>100000</v>
      </c>
      <c r="G18" s="62" t="n">
        <f aca="false">F18</f>
        <v>100000</v>
      </c>
      <c r="H18" s="62" t="n">
        <f aca="false">G18</f>
        <v>100000</v>
      </c>
      <c r="I18" s="62" t="n">
        <f aca="false">H18</f>
        <v>100000</v>
      </c>
      <c r="J18" s="62" t="n">
        <f aca="false">I18</f>
        <v>100000</v>
      </c>
      <c r="K18" s="60" t="n">
        <f aca="false">SUM(B18:J18)</f>
        <v>900000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151</v>
      </c>
      <c r="B20" s="67" t="n">
        <f aca="false">SUM(B6:B13)</f>
        <v>406329.6</v>
      </c>
      <c r="C20" s="67" t="n">
        <f aca="false">SUM(C6:C13)</f>
        <v>406329.6</v>
      </c>
      <c r="D20" s="67" t="n">
        <f aca="false">SUM(D6:D13)</f>
        <v>406329.6</v>
      </c>
      <c r="E20" s="67" t="n">
        <f aca="false">SUM(E6:E13)</f>
        <v>406329.6</v>
      </c>
      <c r="F20" s="67" t="n">
        <f aca="false">SUM(F6:F13)</f>
        <v>406329.6</v>
      </c>
      <c r="G20" s="67" t="n">
        <f aca="false">SUM(G6:G13)</f>
        <v>406329.6</v>
      </c>
      <c r="H20" s="67" t="n">
        <f aca="false">SUM(H6:H13)</f>
        <v>406329.6</v>
      </c>
      <c r="I20" s="67" t="n">
        <f aca="false">SUM(I6:I13)</f>
        <v>406329.6</v>
      </c>
      <c r="J20" s="67" t="n">
        <f aca="false">SUM(J6:J13)</f>
        <v>406329.6</v>
      </c>
      <c r="K20" s="67" t="n">
        <f aca="false">SUM(K6:K13)</f>
        <v>3656966.4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1700000</v>
      </c>
      <c r="C21" s="67" t="n">
        <f aca="false">SUM(C16:C18)</f>
        <v>1700000</v>
      </c>
      <c r="D21" s="67" t="n">
        <f aca="false">SUM(D16:D18)</f>
        <v>1700000</v>
      </c>
      <c r="E21" s="67" t="n">
        <f aca="false">SUM(E16:E18)</f>
        <v>1700000</v>
      </c>
      <c r="F21" s="67" t="n">
        <f aca="false">SUM(F16:F18)</f>
        <v>1700000</v>
      </c>
      <c r="G21" s="67" t="n">
        <f aca="false">SUM(G16:G18)</f>
        <v>1700000</v>
      </c>
      <c r="H21" s="67" t="n">
        <f aca="false">SUM(H16:H18)</f>
        <v>1700000</v>
      </c>
      <c r="I21" s="67" t="n">
        <f aca="false">SUM(I16:I18)</f>
        <v>1700000</v>
      </c>
      <c r="J21" s="67" t="n">
        <f aca="false">SUM(J16:J18)</f>
        <v>1700000</v>
      </c>
      <c r="K21" s="67" t="n">
        <f aca="false">SUM(K16:K18)</f>
        <v>15300000</v>
      </c>
      <c r="AMI21" s="0"/>
      <c r="AMJ21" s="0"/>
    </row>
    <row r="22" s="9" customFormat="true" ht="15" hidden="false" customHeight="false" outlineLevel="0" collapsed="false">
      <c r="A22" s="68" t="s">
        <v>152</v>
      </c>
      <c r="B22" s="69" t="n">
        <f aca="false">SUM(B20:B21)</f>
        <v>2106329.6</v>
      </c>
      <c r="C22" s="69" t="n">
        <f aca="false">SUM(C20:C21)</f>
        <v>2106329.6</v>
      </c>
      <c r="D22" s="69" t="n">
        <f aca="false">SUM(D20:D21)</f>
        <v>2106329.6</v>
      </c>
      <c r="E22" s="69" t="n">
        <f aca="false">SUM(E20:E21)</f>
        <v>2106329.6</v>
      </c>
      <c r="F22" s="69" t="n">
        <f aca="false">SUM(F20:F21)</f>
        <v>2106329.6</v>
      </c>
      <c r="G22" s="69" t="n">
        <f aca="false">SUM(G20:G21)</f>
        <v>2106329.6</v>
      </c>
      <c r="H22" s="69" t="n">
        <f aca="false">SUM(H20:H21)</f>
        <v>2106329.6</v>
      </c>
      <c r="I22" s="69" t="n">
        <f aca="false">SUM(I20:I21)</f>
        <v>2106329.6</v>
      </c>
      <c r="J22" s="69" t="n">
        <f aca="false">SUM(J20:J21)</f>
        <v>2106329.6</v>
      </c>
      <c r="K22" s="69" t="n">
        <f aca="false">SUM(K20:K21)</f>
        <v>18956966.4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73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4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B11" activeCellId="0" sqref="B11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2" min="2" style="0" width="14.88"/>
    <col collapsed="false" customWidth="true" hidden="false" outlineLevel="0" max="3" min="3" style="0" width="15"/>
    <col collapsed="false" customWidth="true" hidden="false" outlineLevel="0" max="5" min="4" style="0" width="14.88"/>
    <col collapsed="false" customWidth="true" hidden="false" outlineLevel="0" max="7" min="6" style="0" width="15"/>
    <col collapsed="false" customWidth="true" hidden="false" outlineLevel="0" max="9" min="8" style="0" width="14.88"/>
    <col collapsed="false" customWidth="true" hidden="false" outlineLevel="0" max="10" min="10" style="0" width="15"/>
    <col collapsed="false" customWidth="true" hidden="false" outlineLevel="0" max="11" min="11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153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23.95" hidden="false" customHeight="false" outlineLevel="0" collapsed="false">
      <c r="A16" s="61" t="s">
        <v>154</v>
      </c>
      <c r="B16" s="62" t="n">
        <f aca="false">6*100000</f>
        <v>600000</v>
      </c>
      <c r="C16" s="62" t="n">
        <f aca="false">B16</f>
        <v>600000</v>
      </c>
      <c r="D16" s="62" t="n">
        <f aca="false">C16</f>
        <v>600000</v>
      </c>
      <c r="E16" s="62" t="n">
        <f aca="false">D16</f>
        <v>600000</v>
      </c>
      <c r="F16" s="62" t="n">
        <f aca="false">E16</f>
        <v>600000</v>
      </c>
      <c r="G16" s="62" t="n">
        <f aca="false">F16</f>
        <v>600000</v>
      </c>
      <c r="H16" s="62" t="n">
        <f aca="false">G16</f>
        <v>600000</v>
      </c>
      <c r="I16" s="62" t="n">
        <f aca="false">H16</f>
        <v>600000</v>
      </c>
      <c r="J16" s="62" t="n">
        <f aca="false">I16</f>
        <v>600000</v>
      </c>
      <c r="K16" s="60" t="n">
        <f aca="false">SUM(B16:J16)</f>
        <v>5400000</v>
      </c>
      <c r="AMI16" s="0"/>
      <c r="AMJ16" s="0"/>
    </row>
    <row r="17" s="9" customFormat="true" ht="23.95" hidden="false" customHeight="false" outlineLevel="0" collapsed="false">
      <c r="A17" s="61" t="s">
        <v>118</v>
      </c>
      <c r="B17" s="62" t="n">
        <v>1000000</v>
      </c>
      <c r="C17" s="62" t="n">
        <f aca="false">B17</f>
        <v>1000000</v>
      </c>
      <c r="D17" s="62" t="n">
        <f aca="false">C17</f>
        <v>1000000</v>
      </c>
      <c r="E17" s="62" t="n">
        <f aca="false">D17</f>
        <v>1000000</v>
      </c>
      <c r="F17" s="62" t="n">
        <f aca="false">E17</f>
        <v>1000000</v>
      </c>
      <c r="G17" s="62" t="n">
        <f aca="false">F17</f>
        <v>1000000</v>
      </c>
      <c r="H17" s="62" t="n">
        <f aca="false">G17</f>
        <v>1000000</v>
      </c>
      <c r="I17" s="62" t="n">
        <f aca="false">H17</f>
        <v>1000000</v>
      </c>
      <c r="J17" s="62" t="n">
        <f aca="false">I17</f>
        <v>1000000</v>
      </c>
      <c r="K17" s="6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155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1600000</v>
      </c>
      <c r="C21" s="67" t="n">
        <f aca="false">SUM(C16:C18)</f>
        <v>1600000</v>
      </c>
      <c r="D21" s="67" t="n">
        <f aca="false">SUM(D16:D18)</f>
        <v>1600000</v>
      </c>
      <c r="E21" s="67" t="n">
        <f aca="false">SUM(E16:E18)</f>
        <v>1600000</v>
      </c>
      <c r="F21" s="67" t="n">
        <f aca="false">SUM(F16:F18)</f>
        <v>1600000</v>
      </c>
      <c r="G21" s="67" t="n">
        <f aca="false">SUM(G16:G18)</f>
        <v>1600000</v>
      </c>
      <c r="H21" s="67" t="n">
        <f aca="false">SUM(H16:H18)</f>
        <v>1600000</v>
      </c>
      <c r="I21" s="67" t="n">
        <f aca="false">SUM(I16:I18)</f>
        <v>1600000</v>
      </c>
      <c r="J21" s="67" t="n">
        <f aca="false">SUM(J16:J18)</f>
        <v>1600000</v>
      </c>
      <c r="K21" s="67" t="n">
        <f aca="false">SUM(K16:K18)</f>
        <v>14400000</v>
      </c>
      <c r="AMI21" s="0"/>
      <c r="AMJ21" s="0"/>
    </row>
    <row r="22" s="9" customFormat="true" ht="15" hidden="false" customHeight="false" outlineLevel="0" collapsed="false">
      <c r="A22" s="68" t="s">
        <v>156</v>
      </c>
      <c r="B22" s="69" t="n">
        <f aca="false">SUM(B20:B21)</f>
        <v>1881329.6</v>
      </c>
      <c r="C22" s="69" t="n">
        <f aca="false">SUM(C20:C21)</f>
        <v>1881329.6</v>
      </c>
      <c r="D22" s="69" t="n">
        <f aca="false">SUM(D20:D21)</f>
        <v>1881329.6</v>
      </c>
      <c r="E22" s="69" t="n">
        <f aca="false">SUM(E20:E21)</f>
        <v>1881329.6</v>
      </c>
      <c r="F22" s="69" t="n">
        <f aca="false">SUM(F20:F21)</f>
        <v>1881329.6</v>
      </c>
      <c r="G22" s="69" t="n">
        <f aca="false">SUM(G20:G21)</f>
        <v>1881329.6</v>
      </c>
      <c r="H22" s="69" t="n">
        <f aca="false">SUM(H20:H21)</f>
        <v>1881329.6</v>
      </c>
      <c r="I22" s="69" t="n">
        <f aca="false">SUM(I20:I21)</f>
        <v>1881329.6</v>
      </c>
      <c r="J22" s="69" t="n">
        <f aca="false">SUM(J20:J21)</f>
        <v>1881329.6</v>
      </c>
      <c r="K22" s="69" t="n">
        <f aca="false">SUM(K20:K21)</f>
        <v>16931966.4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5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C1" activeCellId="0" sqref="C1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3" min="2" style="0" width="14.88"/>
    <col collapsed="false" customWidth="true" hidden="false" outlineLevel="0" max="7" min="4" style="0" width="15"/>
    <col collapsed="false" customWidth="true" hidden="false" outlineLevel="0" max="11" min="8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157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13.8" hidden="false" customHeight="false" outlineLevel="0" collapsed="false">
      <c r="A16" s="64" t="s">
        <v>55</v>
      </c>
      <c r="B16" s="62"/>
      <c r="C16" s="62"/>
      <c r="D16" s="62"/>
      <c r="E16" s="62"/>
      <c r="F16" s="62"/>
      <c r="G16" s="62"/>
      <c r="H16" s="62"/>
      <c r="I16" s="62"/>
      <c r="J16" s="62"/>
      <c r="K16" s="60" t="n">
        <f aca="false">SUM(B16:J16)</f>
        <v>0</v>
      </c>
      <c r="AMI16" s="0"/>
      <c r="AMJ16" s="0"/>
    </row>
    <row r="17" s="9" customFormat="true" ht="13.8" hidden="false" customHeight="false" outlineLevel="0" collapsed="false">
      <c r="A17" s="64" t="s">
        <v>56</v>
      </c>
      <c r="B17" s="62"/>
      <c r="C17" s="62"/>
      <c r="D17" s="62"/>
      <c r="E17" s="62"/>
      <c r="F17" s="62"/>
      <c r="G17" s="62"/>
      <c r="H17" s="62"/>
      <c r="I17" s="62"/>
      <c r="J17" s="62"/>
      <c r="K17" s="60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158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0</v>
      </c>
      <c r="C21" s="67" t="n">
        <f aca="false">SUM(C16:C18)</f>
        <v>0</v>
      </c>
      <c r="D21" s="67" t="n">
        <f aca="false">SUM(D16:D18)</f>
        <v>0</v>
      </c>
      <c r="E21" s="67" t="n">
        <f aca="false">SUM(E16:E18)</f>
        <v>0</v>
      </c>
      <c r="F21" s="67" t="n">
        <f aca="false">SUM(F16:F18)</f>
        <v>0</v>
      </c>
      <c r="G21" s="67" t="n">
        <f aca="false">SUM(G16:G18)</f>
        <v>0</v>
      </c>
      <c r="H21" s="67" t="n">
        <f aca="false">SUM(H16:H18)</f>
        <v>0</v>
      </c>
      <c r="I21" s="67" t="n">
        <f aca="false">SUM(I16:I18)</f>
        <v>0</v>
      </c>
      <c r="J21" s="67" t="n">
        <f aca="false">SUM(J16:J18)</f>
        <v>0</v>
      </c>
      <c r="K21" s="67" t="n">
        <f aca="false">SUM(K16:K18)</f>
        <v>0</v>
      </c>
      <c r="AMI21" s="0"/>
      <c r="AMJ21" s="0"/>
    </row>
    <row r="22" s="9" customFormat="true" ht="15" hidden="false" customHeight="false" outlineLevel="0" collapsed="false">
      <c r="A22" s="68" t="s">
        <v>159</v>
      </c>
      <c r="B22" s="69" t="n">
        <f aca="false">SUM(B20:B21)</f>
        <v>281329.6</v>
      </c>
      <c r="C22" s="69" t="n">
        <f aca="false">SUM(C20:C21)</f>
        <v>281329.6</v>
      </c>
      <c r="D22" s="69" t="n">
        <f aca="false">SUM(D20:D21)</f>
        <v>281329.6</v>
      </c>
      <c r="E22" s="69" t="n">
        <f aca="false">SUM(E20:E21)</f>
        <v>281329.6</v>
      </c>
      <c r="F22" s="69" t="n">
        <f aca="false">SUM(F20:F21)</f>
        <v>281329.6</v>
      </c>
      <c r="G22" s="69" t="n">
        <f aca="false">SUM(G20:G21)</f>
        <v>281329.6</v>
      </c>
      <c r="H22" s="69" t="n">
        <f aca="false">SUM(H20:H21)</f>
        <v>281329.6</v>
      </c>
      <c r="I22" s="69" t="n">
        <f aca="false">SUM(I20:I21)</f>
        <v>281329.6</v>
      </c>
      <c r="J22" s="69" t="n">
        <f aca="false">SUM(J20:J21)</f>
        <v>281329.6</v>
      </c>
      <c r="K22" s="69" t="n">
        <f aca="false">SUM(K20:K21)</f>
        <v>2531966.4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6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9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B3" activeCellId="0" sqref="B3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2" min="2" style="0" width="15"/>
    <col collapsed="false" customWidth="true" hidden="false" outlineLevel="0" max="4" min="3" style="0" width="14.88"/>
    <col collapsed="false" customWidth="true" hidden="false" outlineLevel="0" max="6" min="5" style="0" width="15"/>
    <col collapsed="false" customWidth="true" hidden="false" outlineLevel="0" max="11" min="7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160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2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SUM(B8:J8)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23.95" hidden="false" customHeight="false" outlineLevel="0" collapsed="false">
      <c r="A16" s="61" t="s">
        <v>161</v>
      </c>
      <c r="B16" s="62" t="n">
        <f aca="false">6*100000</f>
        <v>600000</v>
      </c>
      <c r="C16" s="62" t="n">
        <f aca="false">B16</f>
        <v>600000</v>
      </c>
      <c r="D16" s="62" t="n">
        <f aca="false">C16</f>
        <v>600000</v>
      </c>
      <c r="E16" s="62" t="n">
        <f aca="false">D16</f>
        <v>600000</v>
      </c>
      <c r="F16" s="62" t="n">
        <f aca="false">E16</f>
        <v>600000</v>
      </c>
      <c r="G16" s="62" t="n">
        <f aca="false">F16</f>
        <v>600000</v>
      </c>
      <c r="H16" s="62" t="n">
        <f aca="false">G16</f>
        <v>600000</v>
      </c>
      <c r="I16" s="62" t="n">
        <f aca="false">H16</f>
        <v>600000</v>
      </c>
      <c r="J16" s="62" t="n">
        <f aca="false">I16</f>
        <v>600000</v>
      </c>
      <c r="K16" s="60" t="n">
        <f aca="false">SUM(B16:J16)</f>
        <v>5400000</v>
      </c>
      <c r="AMI16" s="0"/>
      <c r="AMJ16" s="0"/>
    </row>
    <row r="17" s="9" customFormat="true" ht="13.8" hidden="false" customHeight="false" outlineLevel="0" collapsed="false">
      <c r="A17" s="64" t="s">
        <v>162</v>
      </c>
      <c r="B17" s="62" t="n">
        <v>1000000</v>
      </c>
      <c r="C17" s="62" t="n">
        <f aca="false">B17</f>
        <v>1000000</v>
      </c>
      <c r="D17" s="62" t="n">
        <f aca="false">C17</f>
        <v>1000000</v>
      </c>
      <c r="E17" s="62" t="n">
        <f aca="false">D17</f>
        <v>1000000</v>
      </c>
      <c r="F17" s="62" t="n">
        <f aca="false">E17</f>
        <v>1000000</v>
      </c>
      <c r="G17" s="62" t="n">
        <f aca="false">F17</f>
        <v>1000000</v>
      </c>
      <c r="H17" s="62" t="n">
        <f aca="false">G17</f>
        <v>1000000</v>
      </c>
      <c r="I17" s="62" t="n">
        <f aca="false">H17</f>
        <v>1000000</v>
      </c>
      <c r="J17" s="62" t="n">
        <f aca="false">I17</f>
        <v>1000000</v>
      </c>
      <c r="K17" s="60" t="n">
        <f aca="false">SUM(B17:J17)</f>
        <v>9000000</v>
      </c>
      <c r="AMI17" s="0"/>
      <c r="AMJ17" s="0"/>
    </row>
    <row r="18" s="9" customFormat="true" ht="13.8" hidden="false" customHeight="false" outlineLevel="0" collapsed="false">
      <c r="A18" s="64" t="s">
        <v>75</v>
      </c>
      <c r="B18" s="62" t="n">
        <v>20000</v>
      </c>
      <c r="C18" s="62" t="n">
        <v>0</v>
      </c>
      <c r="D18" s="62" t="n">
        <v>0</v>
      </c>
      <c r="E18" s="62" t="n">
        <v>0</v>
      </c>
      <c r="F18" s="62" t="n">
        <v>0</v>
      </c>
      <c r="G18" s="62" t="n">
        <v>0</v>
      </c>
      <c r="H18" s="62" t="n">
        <v>0</v>
      </c>
      <c r="I18" s="62" t="n">
        <v>0</v>
      </c>
      <c r="J18" s="62" t="n">
        <v>0</v>
      </c>
      <c r="K18" s="60" t="n">
        <f aca="false">SUM(B18:J18)</f>
        <v>20000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163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1620000</v>
      </c>
      <c r="C21" s="67" t="n">
        <f aca="false">SUM(C16:C18)</f>
        <v>1600000</v>
      </c>
      <c r="D21" s="67" t="n">
        <f aca="false">SUM(D16:D18)</f>
        <v>1600000</v>
      </c>
      <c r="E21" s="67" t="n">
        <f aca="false">SUM(E16:E18)</f>
        <v>1600000</v>
      </c>
      <c r="F21" s="67" t="n">
        <f aca="false">SUM(F16:F18)</f>
        <v>1600000</v>
      </c>
      <c r="G21" s="67" t="n">
        <f aca="false">SUM(G16:G18)</f>
        <v>1600000</v>
      </c>
      <c r="H21" s="67" t="n">
        <f aca="false">SUM(H16:H18)</f>
        <v>1600000</v>
      </c>
      <c r="I21" s="67" t="n">
        <f aca="false">SUM(I16:I18)</f>
        <v>1600000</v>
      </c>
      <c r="J21" s="67" t="n">
        <f aca="false">SUM(J16:J18)</f>
        <v>1600000</v>
      </c>
      <c r="K21" s="67" t="n">
        <f aca="false">SUM(K16:K18)</f>
        <v>14420000</v>
      </c>
      <c r="AMI21" s="0"/>
      <c r="AMJ21" s="0"/>
    </row>
    <row r="22" s="9" customFormat="true" ht="15" hidden="false" customHeight="false" outlineLevel="0" collapsed="false">
      <c r="A22" s="68" t="s">
        <v>164</v>
      </c>
      <c r="B22" s="69" t="n">
        <f aca="false">SUM(B20:B21)</f>
        <v>1901329.6</v>
      </c>
      <c r="C22" s="69" t="n">
        <f aca="false">SUM(C20:C21)</f>
        <v>1881329.6</v>
      </c>
      <c r="D22" s="69" t="n">
        <f aca="false">SUM(D20:D21)</f>
        <v>1881329.6</v>
      </c>
      <c r="E22" s="69" t="n">
        <f aca="false">SUM(E20:E21)</f>
        <v>1881329.6</v>
      </c>
      <c r="F22" s="69" t="n">
        <f aca="false">SUM(F20:F21)</f>
        <v>1881329.6</v>
      </c>
      <c r="G22" s="69" t="n">
        <f aca="false">SUM(G20:G21)</f>
        <v>1881329.6</v>
      </c>
      <c r="H22" s="69" t="n">
        <f aca="false">SUM(H20:H21)</f>
        <v>1881329.6</v>
      </c>
      <c r="I22" s="69" t="n">
        <f aca="false">SUM(I20:I21)</f>
        <v>1881329.6</v>
      </c>
      <c r="J22" s="69" t="n">
        <f aca="false">SUM(J20:J21)</f>
        <v>1881329.6</v>
      </c>
      <c r="K22" s="69" t="n">
        <f aca="false">SUM(K20:K21)</f>
        <v>16951966.4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  <row r="33" customFormat="false" ht="35.5" hidden="false" customHeight="false" outlineLevel="0" collapsed="false">
      <c r="A33" s="74" t="s">
        <v>165</v>
      </c>
    </row>
    <row r="34" customFormat="false" ht="13.8" hidden="false" customHeight="false" outlineLevel="0" collapsed="false">
      <c r="A34" s="74" t="s">
        <v>166</v>
      </c>
    </row>
    <row r="35" customFormat="false" ht="13.8" hidden="false" customHeight="false" outlineLevel="0" collapsed="false">
      <c r="A35" s="74" t="s">
        <v>167</v>
      </c>
    </row>
    <row r="36" customFormat="false" ht="13.8" hidden="false" customHeight="false" outlineLevel="0" collapsed="false">
      <c r="A36" s="74" t="s">
        <v>168</v>
      </c>
    </row>
    <row r="37" customFormat="false" ht="13.8" hidden="false" customHeight="false" outlineLevel="0" collapsed="false">
      <c r="A37" s="74" t="s">
        <v>169</v>
      </c>
    </row>
    <row r="38" customFormat="false" ht="13.8" hidden="false" customHeight="false" outlineLevel="0" collapsed="false">
      <c r="A38" s="74"/>
    </row>
    <row r="39" customFormat="false" ht="24.05" hidden="false" customHeight="false" outlineLevel="0" collapsed="false">
      <c r="A39" s="74" t="s">
        <v>170</v>
      </c>
    </row>
  </sheetData>
  <conditionalFormatting sqref="A31">
    <cfRule type="duplicateValues" priority="2" aboveAverage="0" equalAverage="0" bottom="0" percent="0" rank="0" text="" dxfId="17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1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A4" activeCellId="0" sqref="A4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4"/>
    <col collapsed="false" customWidth="true" hidden="false" outlineLevel="0" max="5" min="2" style="0" width="14.88"/>
    <col collapsed="false" customWidth="true" hidden="false" outlineLevel="0" max="6" min="6" style="0" width="15"/>
    <col collapsed="false" customWidth="true" hidden="false" outlineLevel="0" max="7" min="7" style="0" width="14.88"/>
    <col collapsed="false" customWidth="true" hidden="false" outlineLevel="0" max="8" min="8" style="0" width="15"/>
    <col collapsed="false" customWidth="true" hidden="false" outlineLevel="0" max="11" min="9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171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/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2" t="n">
        <f aca="false">K6*0.2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23.95" hidden="false" customHeight="false" outlineLevel="0" collapsed="false">
      <c r="A11" s="61" t="s">
        <v>97</v>
      </c>
      <c r="B11" s="62" t="n">
        <f aca="false">30*300</f>
        <v>9000</v>
      </c>
      <c r="C11" s="62" t="n">
        <f aca="false">B11</f>
        <v>9000</v>
      </c>
      <c r="D11" s="62" t="n">
        <f aca="false">C11</f>
        <v>9000</v>
      </c>
      <c r="E11" s="62" t="n">
        <f aca="false">D11</f>
        <v>9000</v>
      </c>
      <c r="F11" s="62" t="n">
        <f aca="false">E11</f>
        <v>9000</v>
      </c>
      <c r="G11" s="62" t="n">
        <f aca="false">F11</f>
        <v>9000</v>
      </c>
      <c r="H11" s="62" t="n">
        <f aca="false">G11</f>
        <v>9000</v>
      </c>
      <c r="I11" s="62" t="n">
        <f aca="false">H11</f>
        <v>9000</v>
      </c>
      <c r="J11" s="62" t="n">
        <f aca="false">I11</f>
        <v>9000</v>
      </c>
      <c r="K11" s="60" t="n">
        <f aca="false">SUM(B11:J11)</f>
        <v>81000</v>
      </c>
      <c r="AMI11" s="0"/>
      <c r="AMJ11" s="0"/>
    </row>
    <row r="12" s="9" customFormat="true" ht="13.8" hidden="false" customHeight="false" outlineLevel="0" collapsed="false">
      <c r="A12" s="64" t="s">
        <v>105</v>
      </c>
      <c r="B12" s="62" t="n">
        <f aca="false">2*500</f>
        <v>1000</v>
      </c>
      <c r="C12" s="62" t="n">
        <f aca="false">B12</f>
        <v>1000</v>
      </c>
      <c r="D12" s="62" t="n">
        <f aca="false">C12</f>
        <v>1000</v>
      </c>
      <c r="E12" s="62" t="n">
        <f aca="false">D12</f>
        <v>1000</v>
      </c>
      <c r="F12" s="62" t="n">
        <f aca="false">E12</f>
        <v>1000</v>
      </c>
      <c r="G12" s="62" t="n">
        <f aca="false">F12</f>
        <v>1000</v>
      </c>
      <c r="H12" s="62" t="n">
        <f aca="false">G12</f>
        <v>1000</v>
      </c>
      <c r="I12" s="62" t="n">
        <f aca="false">H12</f>
        <v>1000</v>
      </c>
      <c r="J12" s="62" t="n">
        <f aca="false">I12</f>
        <v>1000</v>
      </c>
      <c r="K12" s="60" t="n">
        <f aca="false">SUM(B12:J12)</f>
        <v>9000</v>
      </c>
      <c r="AMI12" s="0"/>
      <c r="AMJ12" s="0"/>
    </row>
    <row r="13" s="9" customFormat="true" ht="13.8" hidden="false" customHeight="false" outlineLevel="0" collapsed="false">
      <c r="A13" s="64" t="s">
        <v>138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13.8" hidden="false" customHeight="false" outlineLevel="0" collapsed="false">
      <c r="A16" s="64" t="s">
        <v>55</v>
      </c>
      <c r="B16" s="62"/>
      <c r="C16" s="62"/>
      <c r="D16" s="62"/>
      <c r="E16" s="62"/>
      <c r="F16" s="62"/>
      <c r="G16" s="62"/>
      <c r="H16" s="62"/>
      <c r="I16" s="62"/>
      <c r="J16" s="62"/>
      <c r="K16" s="60" t="n">
        <f aca="false">SUM(B16:J16)</f>
        <v>0</v>
      </c>
      <c r="AMI16" s="0"/>
      <c r="AMJ16" s="0"/>
    </row>
    <row r="17" s="9" customFormat="true" ht="13.8" hidden="false" customHeight="false" outlineLevel="0" collapsed="false">
      <c r="A17" s="64" t="s">
        <v>56</v>
      </c>
      <c r="B17" s="62"/>
      <c r="C17" s="62"/>
      <c r="D17" s="62"/>
      <c r="E17" s="62"/>
      <c r="F17" s="62"/>
      <c r="G17" s="62"/>
      <c r="H17" s="62"/>
      <c r="I17" s="62"/>
      <c r="J17" s="62"/>
      <c r="K17" s="60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172</v>
      </c>
      <c r="B20" s="67" t="n">
        <f aca="false">SUM(B6:B13)</f>
        <v>281329.6</v>
      </c>
      <c r="C20" s="67" t="n">
        <f aca="false">SUM(C6:C13)</f>
        <v>281329.6</v>
      </c>
      <c r="D20" s="67" t="n">
        <f aca="false">SUM(D6:D13)</f>
        <v>281329.6</v>
      </c>
      <c r="E20" s="67" t="n">
        <f aca="false">SUM(E6:E13)</f>
        <v>281329.6</v>
      </c>
      <c r="F20" s="67" t="n">
        <f aca="false">SUM(F6:F13)</f>
        <v>281329.6</v>
      </c>
      <c r="G20" s="67" t="n">
        <f aca="false">SUM(G6:G13)</f>
        <v>281329.6</v>
      </c>
      <c r="H20" s="67" t="n">
        <f aca="false">SUM(H6:H13)</f>
        <v>281329.6</v>
      </c>
      <c r="I20" s="67" t="n">
        <f aca="false">SUM(I6:I13)</f>
        <v>281329.6</v>
      </c>
      <c r="J20" s="67" t="n">
        <f aca="false">SUM(J6:J13)</f>
        <v>281329.6</v>
      </c>
      <c r="K20" s="67" t="n">
        <f aca="false">SUM(K6:K13)</f>
        <v>2531966.4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0</v>
      </c>
      <c r="C21" s="67" t="n">
        <f aca="false">SUM(C16:C18)</f>
        <v>0</v>
      </c>
      <c r="D21" s="67" t="n">
        <f aca="false">SUM(D16:D18)</f>
        <v>0</v>
      </c>
      <c r="E21" s="67" t="n">
        <f aca="false">SUM(E16:E18)</f>
        <v>0</v>
      </c>
      <c r="F21" s="67" t="n">
        <f aca="false">SUM(F16:F18)</f>
        <v>0</v>
      </c>
      <c r="G21" s="67" t="n">
        <f aca="false">SUM(G16:G18)</f>
        <v>0</v>
      </c>
      <c r="H21" s="67" t="n">
        <f aca="false">SUM(H16:H18)</f>
        <v>0</v>
      </c>
      <c r="I21" s="67" t="n">
        <f aca="false">SUM(I16:I18)</f>
        <v>0</v>
      </c>
      <c r="J21" s="67" t="n">
        <f aca="false">SUM(J16:J18)</f>
        <v>0</v>
      </c>
      <c r="K21" s="67" t="n">
        <f aca="false">SUM(K16:K18)</f>
        <v>0</v>
      </c>
      <c r="AMI21" s="0"/>
      <c r="AMJ21" s="0"/>
    </row>
    <row r="22" s="9" customFormat="true" ht="15" hidden="false" customHeight="false" outlineLevel="0" collapsed="false">
      <c r="A22" s="68" t="s">
        <v>173</v>
      </c>
      <c r="B22" s="69" t="n">
        <f aca="false">SUM(B20:B21)</f>
        <v>281329.6</v>
      </c>
      <c r="C22" s="69" t="n">
        <f aca="false">SUM(C20:C21)</f>
        <v>281329.6</v>
      </c>
      <c r="D22" s="69" t="n">
        <f aca="false">SUM(D20:D21)</f>
        <v>281329.6</v>
      </c>
      <c r="E22" s="69" t="n">
        <f aca="false">SUM(E20:E21)</f>
        <v>281329.6</v>
      </c>
      <c r="F22" s="69" t="n">
        <f aca="false">SUM(F20:F21)</f>
        <v>281329.6</v>
      </c>
      <c r="G22" s="69" t="n">
        <f aca="false">SUM(G20:G21)</f>
        <v>281329.6</v>
      </c>
      <c r="H22" s="69" t="n">
        <f aca="false">SUM(H20:H21)</f>
        <v>281329.6</v>
      </c>
      <c r="I22" s="69" t="n">
        <f aca="false">SUM(I20:I21)</f>
        <v>281329.6</v>
      </c>
      <c r="J22" s="69" t="n">
        <f aca="false">SUM(J20:J21)</f>
        <v>281329.6</v>
      </c>
      <c r="K22" s="69" t="n">
        <f aca="false">SUM(K20:K21)</f>
        <v>2531966.4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  <row r="31" customFormat="false" ht="13.8" hidden="false" customHeight="false" outlineLevel="0" collapsed="false">
      <c r="A31" s="9"/>
    </row>
  </sheetData>
  <conditionalFormatting sqref="A31">
    <cfRule type="duplicateValues" priority="2" aboveAverage="0" equalAverage="0" bottom="0" percent="0" rank="0" text="" dxfId="18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conditionalFormatting sqref="A26">
    <cfRule type="duplicateValues" priority="5" aboveAverage="0" equalAverage="0" bottom="0" percent="0" rank="0" text="" dxfId="2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30"/>
  <sheetViews>
    <sheetView showFormulas="false" showGridLines="true" showRowColHeaders="true" showZeros="true" rightToLeft="false" tabSelected="false" showOutlineSymbols="true" defaultGridColor="true" view="normal" topLeftCell="A1" colorId="64" zoomScale="88" zoomScaleNormal="88" zoomScalePageLayoutView="100" workbookViewId="0">
      <selection pane="topLeft" activeCell="C5" activeCellId="0" sqref="C5"/>
    </sheetView>
  </sheetViews>
  <sheetFormatPr defaultColWidth="10.70703125" defaultRowHeight="13.8" zeroHeight="false" outlineLevelRow="0" outlineLevelCol="0"/>
  <cols>
    <col collapsed="false" customWidth="true" hidden="false" outlineLevel="0" max="1" min="1" style="0" width="50.59"/>
    <col collapsed="false" customWidth="true" hidden="false" outlineLevel="0" max="3" min="2" style="0" width="15"/>
    <col collapsed="false" customWidth="true" hidden="false" outlineLevel="0" max="4" min="4" style="0" width="15.01"/>
    <col collapsed="false" customWidth="true" hidden="false" outlineLevel="0" max="5" min="5" style="0" width="15"/>
    <col collapsed="false" customWidth="true" hidden="false" outlineLevel="0" max="9" min="6" style="0" width="14.88"/>
    <col collapsed="false" customWidth="true" hidden="false" outlineLevel="0" max="10" min="10" style="0" width="15"/>
    <col collapsed="false" customWidth="true" hidden="false" outlineLevel="0" max="11" min="11" style="0" width="14.88"/>
    <col collapsed="false" customWidth="true" hidden="false" outlineLevel="0" max="1024" min="1023" style="0" width="11.52"/>
  </cols>
  <sheetData>
    <row r="1" customFormat="false" ht="17.35" hidden="false" customHeight="false" outlineLevel="0" collapsed="false">
      <c r="A1" s="56" t="s">
        <v>174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customFormat="false" ht="13.8" hidden="false" customHeight="false" outlineLevel="0" collapsed="false">
      <c r="A2" s="57" t="s">
        <v>175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customFormat="false" ht="13.8" hidden="false" customHeight="false" outlineLevel="0" collapsed="false">
      <c r="A3" s="57"/>
      <c r="B3" s="58" t="n">
        <v>2022</v>
      </c>
      <c r="C3" s="58" t="n">
        <v>2023</v>
      </c>
      <c r="D3" s="58" t="n">
        <v>2024</v>
      </c>
      <c r="E3" s="58" t="n">
        <v>2025</v>
      </c>
      <c r="F3" s="58" t="n">
        <v>2026</v>
      </c>
      <c r="G3" s="58" t="n">
        <v>2027</v>
      </c>
      <c r="H3" s="58" t="n">
        <v>2028</v>
      </c>
      <c r="I3" s="58" t="n">
        <v>2029</v>
      </c>
      <c r="J3" s="58" t="n">
        <v>2030</v>
      </c>
      <c r="K3" s="58" t="s">
        <v>4</v>
      </c>
    </row>
    <row r="4" customFormat="false" ht="13.8" hidden="false" customHeight="false" outlineLevel="0" collapsed="false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</row>
    <row r="5" customFormat="false" ht="17.35" hidden="false" customHeight="false" outlineLevel="0" collapsed="false">
      <c r="A5" s="59" t="s">
        <v>17</v>
      </c>
      <c r="B5" s="60"/>
      <c r="C5" s="60"/>
      <c r="D5" s="60"/>
      <c r="E5" s="60"/>
      <c r="F5" s="60"/>
      <c r="G5" s="60"/>
      <c r="H5" s="60"/>
      <c r="I5" s="60"/>
      <c r="J5" s="60"/>
      <c r="K5" s="60"/>
    </row>
    <row r="6" s="9" customFormat="true" ht="26.65" hidden="false" customHeight="false" outlineLevel="0" collapsed="false">
      <c r="A6" s="61" t="s">
        <v>30</v>
      </c>
      <c r="B6" s="62" t="n">
        <f aca="false">2*Gesamt!A405</f>
        <v>166108</v>
      </c>
      <c r="C6" s="62" t="n">
        <f aca="false">B6</f>
        <v>166108</v>
      </c>
      <c r="D6" s="62" t="n">
        <f aca="false">C6</f>
        <v>166108</v>
      </c>
      <c r="E6" s="62" t="n">
        <f aca="false">D6</f>
        <v>166108</v>
      </c>
      <c r="F6" s="62" t="n">
        <f aca="false">E6</f>
        <v>166108</v>
      </c>
      <c r="G6" s="62" t="n">
        <f aca="false">F6</f>
        <v>166108</v>
      </c>
      <c r="H6" s="62" t="n">
        <f aca="false">G6</f>
        <v>166108</v>
      </c>
      <c r="I6" s="62" t="n">
        <f aca="false">H6</f>
        <v>166108</v>
      </c>
      <c r="J6" s="62" t="n">
        <f aca="false">I6</f>
        <v>166108</v>
      </c>
      <c r="K6" s="60" t="n">
        <f aca="false">SUM(B6:J6)</f>
        <v>1494972</v>
      </c>
      <c r="L6" s="15"/>
      <c r="AMI6" s="0"/>
      <c r="AMJ6" s="0"/>
    </row>
    <row r="7" s="9" customFormat="true" ht="13.8" hidden="false" customHeight="false" outlineLevel="0" collapsed="false">
      <c r="A7" s="63" t="s">
        <v>19</v>
      </c>
      <c r="B7" s="62"/>
      <c r="C7" s="62"/>
      <c r="D7" s="62"/>
      <c r="E7" s="62"/>
      <c r="F7" s="62"/>
      <c r="G7" s="62"/>
      <c r="H7" s="62"/>
      <c r="I7" s="62"/>
      <c r="J7" s="62"/>
      <c r="K7" s="60" t="n">
        <f aca="false">SUM(B7:J7)</f>
        <v>0</v>
      </c>
      <c r="L7" s="15"/>
      <c r="AMI7" s="0"/>
      <c r="AMJ7" s="0"/>
    </row>
    <row r="8" s="9" customFormat="true" ht="13.8" hidden="false" customHeight="false" outlineLevel="0" collapsed="false">
      <c r="A8" s="64" t="s">
        <v>20</v>
      </c>
      <c r="B8" s="62" t="n">
        <f aca="false">B6*0.2</f>
        <v>33221.6</v>
      </c>
      <c r="C8" s="62" t="n">
        <f aca="false">C6*0.2</f>
        <v>33221.6</v>
      </c>
      <c r="D8" s="62" t="n">
        <f aca="false">D6*0.2</f>
        <v>33221.6</v>
      </c>
      <c r="E8" s="62" t="n">
        <f aca="false">E6*0.2</f>
        <v>33221.6</v>
      </c>
      <c r="F8" s="62" t="n">
        <f aca="false">F6*0.2</f>
        <v>33221.6</v>
      </c>
      <c r="G8" s="62" t="n">
        <f aca="false">G6*0.2</f>
        <v>33221.6</v>
      </c>
      <c r="H8" s="62" t="n">
        <f aca="false">H6*0.2</f>
        <v>33221.6</v>
      </c>
      <c r="I8" s="62" t="n">
        <f aca="false">I6*0.2</f>
        <v>33221.6</v>
      </c>
      <c r="J8" s="62" t="n">
        <f aca="false">J6*0.2</f>
        <v>33221.6</v>
      </c>
      <c r="K8" s="60" t="n">
        <f aca="false">SUM(B8:J8)</f>
        <v>298994.4</v>
      </c>
      <c r="L8" s="15"/>
      <c r="AMI8" s="0"/>
      <c r="AMJ8" s="0"/>
    </row>
    <row r="9" s="9" customFormat="true" ht="15.7" hidden="false" customHeight="false" outlineLevel="0" collapsed="false">
      <c r="A9" s="64" t="s">
        <v>21</v>
      </c>
      <c r="B9" s="62" t="n">
        <f aca="false">10*12*100</f>
        <v>12000</v>
      </c>
      <c r="C9" s="62" t="n">
        <f aca="false">B9</f>
        <v>12000</v>
      </c>
      <c r="D9" s="62" t="n">
        <f aca="false">C9</f>
        <v>12000</v>
      </c>
      <c r="E9" s="62" t="n">
        <f aca="false">D9</f>
        <v>12000</v>
      </c>
      <c r="F9" s="62" t="n">
        <f aca="false">E9</f>
        <v>12000</v>
      </c>
      <c r="G9" s="62" t="n">
        <f aca="false">F9</f>
        <v>12000</v>
      </c>
      <c r="H9" s="62" t="n">
        <f aca="false">G9</f>
        <v>12000</v>
      </c>
      <c r="I9" s="62" t="n">
        <f aca="false">H9</f>
        <v>12000</v>
      </c>
      <c r="J9" s="62" t="n">
        <f aca="false">I9</f>
        <v>12000</v>
      </c>
      <c r="K9" s="60" t="n">
        <f aca="false">SUM(B9:J9)</f>
        <v>108000</v>
      </c>
      <c r="L9" s="15"/>
      <c r="AMI9" s="0"/>
      <c r="AMJ9" s="0"/>
    </row>
    <row r="10" s="9" customFormat="true" ht="15.7" hidden="false" customHeight="false" outlineLevel="0" collapsed="false">
      <c r="A10" s="65" t="s">
        <v>22</v>
      </c>
      <c r="B10" s="62" t="n">
        <f aca="false">10*1000</f>
        <v>10000</v>
      </c>
      <c r="C10" s="62" t="n">
        <f aca="false">B10</f>
        <v>10000</v>
      </c>
      <c r="D10" s="62" t="n">
        <f aca="false">C10</f>
        <v>10000</v>
      </c>
      <c r="E10" s="62" t="n">
        <f aca="false">D10</f>
        <v>10000</v>
      </c>
      <c r="F10" s="62" t="n">
        <f aca="false">E10</f>
        <v>10000</v>
      </c>
      <c r="G10" s="62" t="n">
        <f aca="false">F10</f>
        <v>10000</v>
      </c>
      <c r="H10" s="62" t="n">
        <f aca="false">G10</f>
        <v>10000</v>
      </c>
      <c r="I10" s="62" t="n">
        <f aca="false">H10</f>
        <v>10000</v>
      </c>
      <c r="J10" s="62" t="n">
        <f aca="false">I10</f>
        <v>10000</v>
      </c>
      <c r="K10" s="60" t="n">
        <f aca="false">SUM(B10:J10)</f>
        <v>90000</v>
      </c>
      <c r="AMI10" s="0"/>
      <c r="AMJ10" s="0"/>
    </row>
    <row r="11" s="9" customFormat="true" ht="35.55" hidden="false" customHeight="false" outlineLevel="0" collapsed="false">
      <c r="A11" s="61" t="s">
        <v>176</v>
      </c>
      <c r="B11" s="62" t="n">
        <f aca="false">130*300</f>
        <v>39000</v>
      </c>
      <c r="C11" s="62" t="n">
        <f aca="false">B11</f>
        <v>39000</v>
      </c>
      <c r="D11" s="62" t="n">
        <f aca="false">C11</f>
        <v>39000</v>
      </c>
      <c r="E11" s="62" t="n">
        <f aca="false">D11</f>
        <v>39000</v>
      </c>
      <c r="F11" s="62" t="n">
        <f aca="false">E11</f>
        <v>39000</v>
      </c>
      <c r="G11" s="62" t="n">
        <f aca="false">F11</f>
        <v>39000</v>
      </c>
      <c r="H11" s="62" t="n">
        <f aca="false">G11</f>
        <v>39000</v>
      </c>
      <c r="I11" s="62" t="n">
        <f aca="false">H11</f>
        <v>39000</v>
      </c>
      <c r="J11" s="62" t="n">
        <f aca="false">I11</f>
        <v>39000</v>
      </c>
      <c r="K11" s="60" t="n">
        <f aca="false">SUM(B11:J11)</f>
        <v>351000</v>
      </c>
      <c r="AMI11" s="0"/>
      <c r="AMJ11" s="0"/>
    </row>
    <row r="12" s="9" customFormat="true" ht="13.8" hidden="false" customHeight="false" outlineLevel="0" collapsed="false">
      <c r="A12" s="64" t="s">
        <v>177</v>
      </c>
      <c r="B12" s="62" t="n">
        <f aca="false">24*250</f>
        <v>6000</v>
      </c>
      <c r="C12" s="62" t="n">
        <f aca="false">B12</f>
        <v>6000</v>
      </c>
      <c r="D12" s="62" t="n">
        <f aca="false">C12</f>
        <v>6000</v>
      </c>
      <c r="E12" s="62" t="n">
        <f aca="false">D12</f>
        <v>6000</v>
      </c>
      <c r="F12" s="62" t="n">
        <f aca="false">E12</f>
        <v>6000</v>
      </c>
      <c r="G12" s="62" t="n">
        <f aca="false">F12</f>
        <v>6000</v>
      </c>
      <c r="H12" s="62" t="n">
        <f aca="false">G12</f>
        <v>6000</v>
      </c>
      <c r="I12" s="62" t="n">
        <f aca="false">H12</f>
        <v>6000</v>
      </c>
      <c r="J12" s="62" t="n">
        <f aca="false">I12</f>
        <v>6000</v>
      </c>
      <c r="K12" s="60" t="n">
        <f aca="false">SUM(B12:J12)</f>
        <v>54000</v>
      </c>
      <c r="AMI12" s="0"/>
      <c r="AMJ12" s="0"/>
    </row>
    <row r="13" s="9" customFormat="true" ht="13.8" hidden="false" customHeight="false" outlineLevel="0" collapsed="false">
      <c r="A13" s="64" t="s">
        <v>178</v>
      </c>
      <c r="B13" s="62" t="n">
        <f aca="false">50000</f>
        <v>50000</v>
      </c>
      <c r="C13" s="62" t="n">
        <f aca="false">B13</f>
        <v>50000</v>
      </c>
      <c r="D13" s="62" t="n">
        <f aca="false">C13</f>
        <v>50000</v>
      </c>
      <c r="E13" s="62" t="n">
        <f aca="false">D13</f>
        <v>50000</v>
      </c>
      <c r="F13" s="62" t="n">
        <f aca="false">E13</f>
        <v>50000</v>
      </c>
      <c r="G13" s="62" t="n">
        <f aca="false">F13</f>
        <v>50000</v>
      </c>
      <c r="H13" s="62" t="n">
        <f aca="false">G13</f>
        <v>50000</v>
      </c>
      <c r="I13" s="62" t="n">
        <f aca="false">H13</f>
        <v>50000</v>
      </c>
      <c r="J13" s="62" t="n">
        <f aca="false">I13</f>
        <v>50000</v>
      </c>
      <c r="K13" s="60" t="n">
        <f aca="false">SUM(B13:J13)</f>
        <v>450000</v>
      </c>
      <c r="AMI13" s="0"/>
      <c r="AMJ13" s="0"/>
    </row>
    <row r="14" s="9" customFormat="true" ht="13.8" hidden="false" customHeight="false" outlineLevel="0" collapsed="false">
      <c r="A14" s="64"/>
      <c r="B14" s="62"/>
      <c r="C14" s="62"/>
      <c r="D14" s="62"/>
      <c r="E14" s="62"/>
      <c r="F14" s="62"/>
      <c r="G14" s="62"/>
      <c r="H14" s="62"/>
      <c r="I14" s="62"/>
      <c r="J14" s="62"/>
      <c r="K14" s="60"/>
      <c r="AMI14" s="0"/>
      <c r="AMJ14" s="0"/>
    </row>
    <row r="15" s="9" customFormat="true" ht="15.7" hidden="false" customHeight="false" outlineLevel="0" collapsed="false">
      <c r="A15" s="59" t="s">
        <v>12</v>
      </c>
      <c r="B15" s="62"/>
      <c r="C15" s="62"/>
      <c r="D15" s="62"/>
      <c r="E15" s="62"/>
      <c r="F15" s="62"/>
      <c r="G15" s="62"/>
      <c r="H15" s="62"/>
      <c r="I15" s="62"/>
      <c r="J15" s="62"/>
      <c r="K15" s="60"/>
      <c r="AMI15" s="0"/>
      <c r="AMJ15" s="0"/>
    </row>
    <row r="16" s="9" customFormat="true" ht="13.8" hidden="false" customHeight="false" outlineLevel="0" collapsed="false">
      <c r="A16" s="64" t="s">
        <v>81</v>
      </c>
      <c r="B16" s="62" t="n">
        <f aca="false">100000</f>
        <v>100000</v>
      </c>
      <c r="C16" s="62" t="n">
        <f aca="false">B16</f>
        <v>100000</v>
      </c>
      <c r="D16" s="62" t="n">
        <f aca="false">C16</f>
        <v>100000</v>
      </c>
      <c r="E16" s="62" t="n">
        <f aca="false">D16</f>
        <v>100000</v>
      </c>
      <c r="F16" s="62" t="n">
        <f aca="false">E16</f>
        <v>100000</v>
      </c>
      <c r="G16" s="62" t="n">
        <f aca="false">F16</f>
        <v>100000</v>
      </c>
      <c r="H16" s="62" t="n">
        <f aca="false">G16</f>
        <v>100000</v>
      </c>
      <c r="I16" s="62" t="n">
        <f aca="false">H16</f>
        <v>100000</v>
      </c>
      <c r="J16" s="62" t="n">
        <f aca="false">I16</f>
        <v>100000</v>
      </c>
      <c r="K16" s="60" t="n">
        <f aca="false">SUM(B16:J16)</f>
        <v>900000</v>
      </c>
      <c r="AMI16" s="0"/>
      <c r="AMJ16" s="0"/>
    </row>
    <row r="17" s="9" customFormat="true" ht="13.8" hidden="false" customHeight="false" outlineLevel="0" collapsed="false">
      <c r="A17" s="64" t="s">
        <v>56</v>
      </c>
      <c r="B17" s="62"/>
      <c r="C17" s="62"/>
      <c r="D17" s="62"/>
      <c r="E17" s="62"/>
      <c r="F17" s="62"/>
      <c r="G17" s="62"/>
      <c r="H17" s="62"/>
      <c r="I17" s="62"/>
      <c r="J17" s="62"/>
      <c r="K17" s="60" t="n">
        <f aca="false">SUM(B17:J17)</f>
        <v>0</v>
      </c>
      <c r="AMI17" s="0"/>
      <c r="AMJ17" s="0"/>
    </row>
    <row r="18" s="9" customFormat="true" ht="13.8" hidden="false" customHeight="false" outlineLevel="0" collapsed="false">
      <c r="A18" s="64" t="s">
        <v>26</v>
      </c>
      <c r="B18" s="62"/>
      <c r="C18" s="62"/>
      <c r="D18" s="62"/>
      <c r="E18" s="62"/>
      <c r="F18" s="62"/>
      <c r="G18" s="62"/>
      <c r="H18" s="62"/>
      <c r="I18" s="62"/>
      <c r="J18" s="62"/>
      <c r="K18" s="60" t="n">
        <f aca="false">SUM(B18:J18)</f>
        <v>0</v>
      </c>
      <c r="AMI18" s="0"/>
      <c r="AMJ18" s="0"/>
    </row>
    <row r="19" s="9" customFormat="true" ht="13.8" hidden="false" customHeight="false" outlineLevel="0" collapsed="false">
      <c r="A19" s="64"/>
      <c r="B19" s="62"/>
      <c r="C19" s="62"/>
      <c r="D19" s="62"/>
      <c r="E19" s="62"/>
      <c r="F19" s="62"/>
      <c r="G19" s="62"/>
      <c r="H19" s="62"/>
      <c r="I19" s="62"/>
      <c r="J19" s="62"/>
      <c r="K19" s="60"/>
      <c r="AMI19" s="0"/>
      <c r="AMJ19" s="0"/>
    </row>
    <row r="20" s="9" customFormat="true" ht="15" hidden="false" customHeight="false" outlineLevel="0" collapsed="false">
      <c r="A20" s="66" t="s">
        <v>179</v>
      </c>
      <c r="B20" s="67" t="n">
        <f aca="false">SUM(B6:B13)</f>
        <v>316329.6</v>
      </c>
      <c r="C20" s="67" t="n">
        <f aca="false">SUM(C6:C13)</f>
        <v>316329.6</v>
      </c>
      <c r="D20" s="67" t="n">
        <f aca="false">SUM(D6:D13)</f>
        <v>316329.6</v>
      </c>
      <c r="E20" s="67" t="n">
        <f aca="false">SUM(E6:E13)</f>
        <v>316329.6</v>
      </c>
      <c r="F20" s="67" t="n">
        <f aca="false">SUM(F6:F13)</f>
        <v>316329.6</v>
      </c>
      <c r="G20" s="67" t="n">
        <f aca="false">SUM(G6:G13)</f>
        <v>316329.6</v>
      </c>
      <c r="H20" s="67" t="n">
        <f aca="false">SUM(H6:H13)</f>
        <v>316329.6</v>
      </c>
      <c r="I20" s="67" t="n">
        <f aca="false">SUM(I6:I13)</f>
        <v>316329.6</v>
      </c>
      <c r="J20" s="67" t="n">
        <f aca="false">SUM(J6:J13)</f>
        <v>316329.6</v>
      </c>
      <c r="K20" s="67" t="n">
        <f aca="false">SUM(K6:K13)</f>
        <v>2846966.4</v>
      </c>
      <c r="AMI20" s="0"/>
      <c r="AMJ20" s="0"/>
    </row>
    <row r="21" s="9" customFormat="true" ht="15" hidden="false" customHeight="false" outlineLevel="0" collapsed="false">
      <c r="A21" s="66" t="s">
        <v>14</v>
      </c>
      <c r="B21" s="67" t="n">
        <f aca="false">SUM(B16:B18)</f>
        <v>100000</v>
      </c>
      <c r="C21" s="67" t="n">
        <f aca="false">SUM(C16:C18)</f>
        <v>100000</v>
      </c>
      <c r="D21" s="67" t="n">
        <f aca="false">SUM(D16:D18)</f>
        <v>100000</v>
      </c>
      <c r="E21" s="67" t="n">
        <f aca="false">SUM(E16:E18)</f>
        <v>100000</v>
      </c>
      <c r="F21" s="67" t="n">
        <f aca="false">SUM(F16:F18)</f>
        <v>100000</v>
      </c>
      <c r="G21" s="67" t="n">
        <f aca="false">SUM(G16:G18)</f>
        <v>100000</v>
      </c>
      <c r="H21" s="67" t="n">
        <f aca="false">SUM(H16:H18)</f>
        <v>100000</v>
      </c>
      <c r="I21" s="67" t="n">
        <f aca="false">SUM(I16:I18)</f>
        <v>100000</v>
      </c>
      <c r="J21" s="67" t="n">
        <f aca="false">SUM(J16:J18)</f>
        <v>100000</v>
      </c>
      <c r="K21" s="67" t="n">
        <f aca="false">SUM(K16:K18)</f>
        <v>900000</v>
      </c>
      <c r="AMI21" s="0"/>
      <c r="AMJ21" s="0"/>
    </row>
    <row r="22" s="9" customFormat="true" ht="15" hidden="false" customHeight="false" outlineLevel="0" collapsed="false">
      <c r="A22" s="68" t="s">
        <v>180</v>
      </c>
      <c r="B22" s="69" t="n">
        <f aca="false">SUM(B20:B21)</f>
        <v>416329.6</v>
      </c>
      <c r="C22" s="69" t="n">
        <f aca="false">SUM(C20:C21)</f>
        <v>416329.6</v>
      </c>
      <c r="D22" s="69" t="n">
        <f aca="false">SUM(D20:D21)</f>
        <v>416329.6</v>
      </c>
      <c r="E22" s="69" t="n">
        <f aca="false">SUM(E20:E21)</f>
        <v>416329.6</v>
      </c>
      <c r="F22" s="69" t="n">
        <f aca="false">SUM(F20:F21)</f>
        <v>416329.6</v>
      </c>
      <c r="G22" s="69" t="n">
        <f aca="false">SUM(G20:G21)</f>
        <v>416329.6</v>
      </c>
      <c r="H22" s="69" t="n">
        <f aca="false">SUM(H20:H21)</f>
        <v>416329.6</v>
      </c>
      <c r="I22" s="69" t="n">
        <f aca="false">SUM(I20:I21)</f>
        <v>416329.6</v>
      </c>
      <c r="J22" s="69" t="n">
        <f aca="false">SUM(J20:J21)</f>
        <v>416329.6</v>
      </c>
      <c r="K22" s="69" t="n">
        <f aca="false">SUM(K20:K21)</f>
        <v>3746966.4</v>
      </c>
      <c r="AMI22" s="0"/>
      <c r="AMJ22" s="0"/>
    </row>
    <row r="23" customFormat="false" ht="13.8" hidden="false" customHeight="false" outlineLevel="0" collapsed="false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</row>
    <row r="24" customFormat="false" ht="13.8" hidden="false" customHeight="false" outlineLevel="0" collapsed="false">
      <c r="A24" s="57"/>
      <c r="B24" s="57"/>
      <c r="C24" s="57"/>
      <c r="D24" s="57"/>
      <c r="E24" s="57"/>
      <c r="F24" s="57"/>
      <c r="G24" s="57"/>
      <c r="H24" s="57"/>
      <c r="I24" s="57"/>
      <c r="J24" s="57"/>
      <c r="K24" s="57"/>
    </row>
    <row r="25" customFormat="false" ht="13.8" hidden="false" customHeight="false" outlineLevel="0" collapsed="false">
      <c r="A25" s="57"/>
      <c r="B25" s="57"/>
      <c r="C25" s="57"/>
      <c r="D25" s="57"/>
      <c r="E25" s="57"/>
      <c r="F25" s="57"/>
      <c r="G25" s="57"/>
      <c r="H25" s="57"/>
      <c r="I25" s="57"/>
      <c r="J25" s="57"/>
      <c r="K25" s="57"/>
    </row>
    <row r="26" customFormat="false" ht="23.95" hidden="false" customHeight="false" outlineLevel="0" collapsed="false">
      <c r="A26" s="70" t="s">
        <v>86</v>
      </c>
      <c r="B26" s="57"/>
      <c r="C26" s="57"/>
      <c r="D26" s="57"/>
      <c r="E26" s="57"/>
      <c r="F26" s="57"/>
      <c r="G26" s="57"/>
      <c r="H26" s="57"/>
      <c r="I26" s="57"/>
      <c r="J26" s="57"/>
      <c r="K26" s="57"/>
    </row>
    <row r="27" customFormat="false" ht="13.8" hidden="false" customHeight="false" outlineLevel="0" collapsed="false">
      <c r="A27" s="71" t="str">
        <f aca="false">Gesamt!A404</f>
        <v>100 % E13 = 83.054 €/a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</row>
    <row r="28" customFormat="false" ht="13.8" hidden="false" customHeight="false" outlineLevel="0" collapsed="false">
      <c r="A28" s="72" t="s">
        <v>101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</row>
    <row r="29" customFormat="false" ht="23.95" hidden="false" customHeight="false" outlineLevel="0" collapsed="false">
      <c r="A29" s="70" t="s">
        <v>102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</row>
    <row r="30" customFormat="false" ht="58.85" hidden="false" customHeight="false" outlineLevel="0" collapsed="false">
      <c r="A30" s="70" t="str">
        <f aca="false">Gesamt!A408</f>
        <v>4 = Projektfonds deckt ALLE für die Planung, Organisation, Durchführung, Öffentlichkeitsarbeit und Dokumentation anfallenden Projektekosten: Honorare (inkl. der Projektleitung), Mieten, Catering, Technik- u.a. Sachkosten etc.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</row>
  </sheetData>
  <conditionalFormatting sqref="A26">
    <cfRule type="duplicateValues" priority="2" aboveAverage="0" equalAverage="0" bottom="0" percent="0" rank="0" text="" dxfId="2"/>
  </conditionalFormatting>
  <conditionalFormatting sqref="A27">
    <cfRule type="duplicateValues" priority="3" aboveAverage="0" equalAverage="0" bottom="0" percent="0" rank="0" text="" dxfId="4"/>
  </conditionalFormatting>
  <conditionalFormatting sqref="A28">
    <cfRule type="duplicateValues" priority="4" aboveAverage="0" equalAverage="0" bottom="0" percent="0" rank="0" text="" dxfId="0"/>
  </conditionalFormatting>
  <printOptions headings="false" gridLines="false" gridLinesSet="true" horizontalCentered="false" verticalCentered="false"/>
  <pageMargins left="0.708333333333333" right="0.381944444444444" top="0.7875" bottom="0.7875" header="0.511805555555555" footer="0.511805555555555"/>
  <pageSetup paperSize="8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1288</TotalTime>
  <Application>LibreOffice/7.1.1.2$Windows_X86_64 LibreOffice_project/fe0b08f4af1bacafe4c7ecc87ce55bb426164676</Application>
  <AppVersion>15.0000</AppVersion>
  <Company>..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2018-12-12T07:10:31Z</dcterms:created>
  <dc:creator>Behrens, Ralf</dc:creator>
  <dc:description/>
  <dc:language>de-DE</dc:language>
  <cp:lastModifiedBy/>
  <dcterms:modified xsi:type="dcterms:W3CDTF">2021-08-18T19:22:57Z</dcterms:modified>
  <cp:revision>222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